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6\"/>
    </mc:Choice>
  </mc:AlternateContent>
  <xr:revisionPtr revIDLastSave="0" documentId="13_ncr:1_{2F2EF6FB-9A32-4D06-8F24-A9CE02A43151}" xr6:coauthVersionLast="47" xr6:coauthVersionMax="47" xr10:uidLastSave="{00000000-0000-0000-0000-000000000000}"/>
  <bookViews>
    <workbookView showVerticalScroll="0" xWindow="-108" yWindow="-108" windowWidth="23256" windowHeight="12576" tabRatio="791" activeTab="6" xr2:uid="{00000000-000D-0000-FFFF-FFFF00000000}"/>
  </bookViews>
  <sheets>
    <sheet name="6.1.1" sheetId="69" r:id="rId1"/>
    <sheet name="6.2.1" sheetId="70" r:id="rId2"/>
    <sheet name="6.3.1" sheetId="71" r:id="rId3"/>
    <sheet name="6.4.1" sheetId="72" r:id="rId4"/>
    <sheet name="6.5.1" sheetId="153" r:id="rId5"/>
    <sheet name="6.6" sheetId="112" r:id="rId6"/>
    <sheet name="6.7.1" sheetId="76" r:id="rId7"/>
    <sheet name="6.8.1" sheetId="77" r:id="rId8"/>
    <sheet name="6.9.1" sheetId="78" r:id="rId9"/>
    <sheet name="6.10.1" sheetId="79" r:id="rId10"/>
    <sheet name="6.11.1" sheetId="146" r:id="rId11"/>
    <sheet name="6.12.1" sheetId="35" r:id="rId12"/>
    <sheet name="6.13" sheetId="82" r:id="rId13"/>
    <sheet name="6.14" sheetId="151" r:id="rId14"/>
    <sheet name="6.15" sheetId="148" r:id="rId15"/>
    <sheet name="6.16" sheetId="15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5">#REF!</definedName>
    <definedName name="\A" localSheetId="4">#REF!</definedName>
    <definedName name="\A">#REF!</definedName>
    <definedName name="\B" localSheetId="15">#REF!</definedName>
    <definedName name="\B" localSheetId="4">#REF!</definedName>
    <definedName name="\B">#REF!</definedName>
    <definedName name="\C" localSheetId="15">#REF!</definedName>
    <definedName name="\C" localSheetId="4">#REF!</definedName>
    <definedName name="\C">#REF!</definedName>
    <definedName name="\D">'[1]19.11-12'!$B$51</definedName>
    <definedName name="\G" localSheetId="4">#REF!</definedName>
    <definedName name="\G">#REF!</definedName>
    <definedName name="\I" localSheetId="4">#REF!</definedName>
    <definedName name="\I">#REF!</definedName>
    <definedName name="\L">'[1]19.11-12'!$B$53</definedName>
    <definedName name="\M" localSheetId="4">#REF!</definedName>
    <definedName name="\M">#REF!</definedName>
    <definedName name="\N" localSheetId="4">#REF!</definedName>
    <definedName name="\N">#REF!</definedName>
    <definedName name="\Q" localSheetId="4">#REF!</definedName>
    <definedName name="\Q">#REF!</definedName>
    <definedName name="\S" localSheetId="4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4" hidden="1">[4]p122!#REF!</definedName>
    <definedName name="__123Graph_B" hidden="1">[4]p122!#REF!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4" hidden="1">[4]p122!#REF!</definedName>
    <definedName name="__123Graph_D" hidden="1">[4]p122!#REF!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4" hidden="1">[4]p122!#REF!</definedName>
    <definedName name="__123Graph_F" hidden="1">[4]p122!#REF!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[4]p122!#REF!</definedName>
    <definedName name="__123Graph_X" hidden="1">[4]p122!#REF!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localSheetId="4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4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4" hidden="1">'[7]19.14-15'!#REF!</definedName>
    <definedName name="_PP13" hidden="1">'[7]19.14-15'!#REF!</definedName>
    <definedName name="_PP14" localSheetId="4" hidden="1">'[7]19.14-15'!#REF!</definedName>
    <definedName name="_PP14" hidden="1">'[7]19.14-15'!#REF!</definedName>
    <definedName name="_PP15" localSheetId="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4" hidden="1">'[7]19.14-15'!#REF!</definedName>
    <definedName name="_pp19" hidden="1">'[7]19.14-15'!#REF!</definedName>
    <definedName name="_PP2" localSheetId="4">'[7]19.22'!#REF!</definedName>
    <definedName name="_PP2">'[7]19.22'!#REF!</definedName>
    <definedName name="_PP20" localSheetId="4" hidden="1">'[7]19.14-15'!#REF!</definedName>
    <definedName name="_PP20" hidden="1">'[7]19.14-15'!#REF!</definedName>
    <definedName name="_PP21" localSheetId="4" hidden="1">'[7]19.14-15'!#REF!</definedName>
    <definedName name="_PP21" hidden="1">'[7]19.14-15'!#REF!</definedName>
    <definedName name="_PP22" localSheetId="4" hidden="1">'[7]19.14-15'!#REF!</definedName>
    <definedName name="_PP22" hidden="1">'[7]19.14-15'!#REF!</definedName>
    <definedName name="_pp23" localSheetId="4" hidden="1">'[7]19.14-15'!#REF!</definedName>
    <definedName name="_pp23" hidden="1">'[7]19.14-15'!#REF!</definedName>
    <definedName name="_pp24" localSheetId="4" hidden="1">'[7]19.14-15'!#REF!</definedName>
    <definedName name="_pp24" hidden="1">'[7]19.14-15'!#REF!</definedName>
    <definedName name="_pp25" localSheetId="4" hidden="1">'[7]19.14-15'!#REF!</definedName>
    <definedName name="_pp25" hidden="1">'[7]19.14-15'!#REF!</definedName>
    <definedName name="_pp26" localSheetId="4" hidden="1">'[7]19.14-15'!#REF!</definedName>
    <definedName name="_pp26" hidden="1">'[7]19.14-15'!#REF!</definedName>
    <definedName name="_pp27" localSheetId="4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4" hidden="1">'[7]19.14-15'!#REF!</definedName>
    <definedName name="_PP7" hidden="1">'[7]19.14-15'!#REF!</definedName>
    <definedName name="_PP8" localSheetId="4" hidden="1">'[7]19.14-15'!#REF!</definedName>
    <definedName name="_PP8" hidden="1">'[7]19.14-15'!#REF!</definedName>
    <definedName name="_PP9" localSheetId="4" hidden="1">'[7]19.14-15'!#REF!</definedName>
    <definedName name="_PP9" hidden="1">'[7]19.14-15'!#REF!</definedName>
    <definedName name="_SUP1" localSheetId="4">#REF!</definedName>
    <definedName name="_SUP1">#REF!</definedName>
    <definedName name="_SUP2" localSheetId="4">#REF!</definedName>
    <definedName name="_SUP2">#REF!</definedName>
    <definedName name="_SUP3" localSheetId="4">#REF!</definedName>
    <definedName name="_SUP3">#REF!</definedName>
    <definedName name="a" localSheetId="4">'[9]3.1'!#REF!</definedName>
    <definedName name="a">'[9]3.1'!#REF!</definedName>
    <definedName name="A_impresión_IM" localSheetId="4">#REF!</definedName>
    <definedName name="A_impresión_IM">#REF!</definedName>
    <definedName name="alk">'[1]19.11-12'!$B$53</definedName>
    <definedName name="AÑOSEÑA" localSheetId="4">#REF!</definedName>
    <definedName name="AÑOSEÑA">#REF!</definedName>
    <definedName name="_xlnm.Print_Area" localSheetId="0">'6.1.1'!$A$1:$F$31</definedName>
    <definedName name="_xlnm.Print_Area" localSheetId="9">'6.10.1'!$A$1:$E$31</definedName>
    <definedName name="_xlnm.Print_Area" localSheetId="10">'6.11.1'!$A$1:$K$48</definedName>
    <definedName name="_xlnm.Print_Area" localSheetId="11">'6.12.1'!$A$1:$E$47</definedName>
    <definedName name="_xlnm.Print_Area" localSheetId="12">'6.13'!$A$1:$F$55</definedName>
    <definedName name="_xlnm.Print_Area" localSheetId="13">'6.14'!$A$1:$D$81</definedName>
    <definedName name="_xlnm.Print_Area" localSheetId="14">'6.15'!$A$1:$G$104</definedName>
    <definedName name="_xlnm.Print_Area" localSheetId="15">'6.16'!$A$1:$N$102</definedName>
    <definedName name="_xlnm.Print_Area" localSheetId="1">'6.2.1'!$A$1:$H$85</definedName>
    <definedName name="_xlnm.Print_Area" localSheetId="2">'6.3.1'!$A$1:$H$85</definedName>
    <definedName name="_xlnm.Print_Area" localSheetId="3">'6.4.1'!$A$1:$J$28</definedName>
    <definedName name="_xlnm.Print_Area" localSheetId="4">'6.5.1'!$A$1:$L$56</definedName>
    <definedName name="_xlnm.Print_Area" localSheetId="5">'6.6'!$A$1:$G$55</definedName>
    <definedName name="_xlnm.Print_Area" localSheetId="6">'6.7.1'!$A$1:$H$79</definedName>
    <definedName name="_xlnm.Print_Area" localSheetId="7">'6.8.1'!$A$1:$E$27</definedName>
    <definedName name="_xlnm.Print_Area" localSheetId="8">'6.9.1'!$A$1:$H$88</definedName>
    <definedName name="balan.xls" hidden="1">'[10]7.24'!$D$6:$D$27</definedName>
    <definedName name="_xlnm.Database" localSheetId="15">#REF!</definedName>
    <definedName name="_xlnm.Database" localSheetId="4">#REF!</definedName>
    <definedName name="_xlnm.Database">#REF!</definedName>
    <definedName name="BUSCARC" localSheetId="15">#REF!</definedName>
    <definedName name="BUSCARC" localSheetId="4">#REF!</definedName>
    <definedName name="BUSCARC">#REF!</definedName>
    <definedName name="BUSCARG" localSheetId="15">#REF!</definedName>
    <definedName name="BUSCARG" localSheetId="4">#REF!</definedName>
    <definedName name="BUSCARG">#REF!</definedName>
    <definedName name="CARGA" localSheetId="4">#REF!</definedName>
    <definedName name="CARGA">#REF!</definedName>
    <definedName name="CHEQUEO" localSheetId="4">#REF!</definedName>
    <definedName name="CHEQUEO">#REF!</definedName>
    <definedName name="CODCULT" localSheetId="4">#REF!</definedName>
    <definedName name="CODCULT">#REF!</definedName>
    <definedName name="CODGRUP" localSheetId="4">#REF!</definedName>
    <definedName name="CODGRUP">#REF!</definedName>
    <definedName name="COSECHA" localSheetId="4">#REF!</definedName>
    <definedName name="COSECHA">#REF!</definedName>
    <definedName name="_xlnm.Criteria" localSheetId="4">#REF!</definedName>
    <definedName name="_xlnm.Criteria">#REF!</definedName>
    <definedName name="CUAD" localSheetId="4">#REF!</definedName>
    <definedName name="CUAD">#REF!</definedName>
    <definedName name="CUADRO" localSheetId="4">#REF!</definedName>
    <definedName name="CUADRO">#REF!</definedName>
    <definedName name="CULTSEÑA" localSheetId="4">#REF!</definedName>
    <definedName name="CULTSEÑA">#REF!</definedName>
    <definedName name="DECENA" localSheetId="4">#REF!</definedName>
    <definedName name="DECENA">#REF!</definedName>
    <definedName name="DESCARGA" localSheetId="4">#REF!</definedName>
    <definedName name="DESCARGA">#REF!</definedName>
    <definedName name="DESTINO" localSheetId="4">#REF!</definedName>
    <definedName name="DESTINO">#REF!</definedName>
    <definedName name="EXPORTAR" localSheetId="4">#REF!</definedName>
    <definedName name="EXPORTAR">#REF!</definedName>
    <definedName name="FILA" localSheetId="4">#REF!</definedName>
    <definedName name="FILA">#REF!</definedName>
    <definedName name="GRUPSEÑA" localSheetId="4">#REF!</definedName>
    <definedName name="GRUPSEÑA">#REF!</definedName>
    <definedName name="GUION" localSheetId="4">#REF!</definedName>
    <definedName name="GUION">#REF!</definedName>
    <definedName name="hgvnhgj" localSheetId="4">'[9]3.1'!#REF!</definedName>
    <definedName name="hgvnhgj">'[9]3.1'!#REF!</definedName>
    <definedName name="IMP" localSheetId="4">#REF!</definedName>
    <definedName name="IMP">#REF!</definedName>
    <definedName name="IMPR" localSheetId="4">#REF!</definedName>
    <definedName name="IMPR">#REF!</definedName>
    <definedName name="IMPRIMIR" localSheetId="4">#REF!</definedName>
    <definedName name="IMPRIMIR">#REF!</definedName>
    <definedName name="Imprimir_área_IM" localSheetId="4">#REF!</definedName>
    <definedName name="Imprimir_área_IM">#REF!</definedName>
    <definedName name="kk" localSheetId="4" hidden="1">'[6]19.14-15'!#REF!</definedName>
    <definedName name="kk" hidden="1">'[6]19.14-15'!#REF!</definedName>
    <definedName name="kkjkj" localSheetId="4">#REF!</definedName>
    <definedName name="kkjkj">#REF!</definedName>
    <definedName name="l" localSheetId="4">'[9]3.1'!#REF!</definedName>
    <definedName name="l">'[9]3.1'!#REF!</definedName>
    <definedName name="LISTAS" localSheetId="4">#REF!</definedName>
    <definedName name="LISTAS">#REF!</definedName>
    <definedName name="MENSAJE" localSheetId="4">#REF!</definedName>
    <definedName name="MENSAJE">#REF!</definedName>
    <definedName name="MENU" localSheetId="4">#REF!</definedName>
    <definedName name="MENU">#REF!</definedName>
    <definedName name="NOMCULT" localSheetId="4">#REF!</definedName>
    <definedName name="NOMCULT">#REF!</definedName>
    <definedName name="NOMGRUP" localSheetId="4">#REF!</definedName>
    <definedName name="NOMGRUP">#REF!</definedName>
    <definedName name="PEP">[8]GANADE1!$B$79</definedName>
    <definedName name="REGI" localSheetId="4">#REF!</definedName>
    <definedName name="REGI">#REF!</definedName>
    <definedName name="REGISTRO" localSheetId="4">#REF!</definedName>
    <definedName name="REGISTRO">#REF!</definedName>
    <definedName name="RELLENAR" localSheetId="4">#REF!</definedName>
    <definedName name="RELLENAR">#REF!</definedName>
    <definedName name="REND1" localSheetId="4">#REF!</definedName>
    <definedName name="REND1">#REF!</definedName>
    <definedName name="REND2" localSheetId="4">#REF!</definedName>
    <definedName name="REND2">#REF!</definedName>
    <definedName name="REND3" localSheetId="4">#REF!</definedName>
    <definedName name="REND3">#REF!</definedName>
    <definedName name="RUTINA" localSheetId="4">#REF!</definedName>
    <definedName name="RUTINA">#REF!</definedName>
    <definedName name="SIGUI" localSheetId="4">#REF!</definedName>
    <definedName name="SIGUI">#REF!</definedName>
    <definedName name="TCULTSEÑA" localSheetId="4">#REF!</definedName>
    <definedName name="TCULTSEÑA">#REF!</definedName>
    <definedName name="TO" localSheetId="4">#REF!</definedName>
    <definedName name="TO">#REF!</definedName>
    <definedName name="TODOS" localSheetId="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46" l="1"/>
  <c r="D36" i="146"/>
  <c r="D35" i="146"/>
  <c r="D34" i="146"/>
  <c r="D33" i="146"/>
  <c r="D32" i="146"/>
  <c r="D31" i="146"/>
  <c r="D30" i="146"/>
  <c r="D29" i="146"/>
  <c r="D28" i="146"/>
  <c r="D27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D7" i="146"/>
  <c r="G37" i="146"/>
  <c r="G36" i="146"/>
  <c r="G35" i="146"/>
  <c r="G34" i="146"/>
  <c r="G33" i="146"/>
  <c r="G32" i="146"/>
  <c r="G31" i="146"/>
  <c r="G30" i="146"/>
  <c r="G29" i="146"/>
  <c r="G28" i="146"/>
  <c r="G27" i="146"/>
  <c r="G26" i="146"/>
  <c r="G25" i="146"/>
  <c r="G24" i="146"/>
  <c r="G23" i="146"/>
  <c r="G22" i="146"/>
  <c r="G21" i="146"/>
  <c r="G20" i="146"/>
  <c r="G19" i="146"/>
  <c r="G18" i="146"/>
  <c r="G17" i="146"/>
  <c r="G16" i="146"/>
  <c r="G15" i="146"/>
  <c r="G14" i="146"/>
  <c r="G13" i="146"/>
  <c r="G12" i="146"/>
  <c r="G11" i="146"/>
  <c r="G10" i="146"/>
  <c r="G9" i="146"/>
  <c r="G8" i="146"/>
  <c r="G7" i="146"/>
  <c r="G44" i="146"/>
  <c r="D39" i="146"/>
  <c r="G22" i="76"/>
  <c r="G12" i="72"/>
  <c r="G40" i="146"/>
  <c r="G41" i="146"/>
  <c r="G42" i="146"/>
  <c r="G39" i="146"/>
  <c r="D14" i="79"/>
  <c r="D15" i="79"/>
  <c r="D12" i="79"/>
  <c r="D16" i="79"/>
  <c r="D8" i="79"/>
  <c r="G24" i="78"/>
  <c r="D25" i="79" s="1"/>
  <c r="C25" i="79"/>
  <c r="B8" i="77"/>
  <c r="B18" i="77"/>
  <c r="C18" i="77"/>
  <c r="D17" i="70"/>
  <c r="B17" i="70"/>
  <c r="D23" i="79"/>
  <c r="D22" i="79"/>
  <c r="D21" i="79"/>
  <c r="D20" i="79"/>
  <c r="D18" i="79"/>
  <c r="D13" i="79"/>
  <c r="D11" i="79"/>
  <c r="D10" i="79"/>
  <c r="D9" i="79"/>
  <c r="C27" i="79"/>
  <c r="C23" i="79"/>
  <c r="C22" i="79"/>
  <c r="C21" i="79"/>
  <c r="C20" i="79"/>
  <c r="C18" i="79"/>
  <c r="C16" i="79"/>
  <c r="C15" i="79"/>
  <c r="C14" i="79"/>
  <c r="C13" i="79"/>
  <c r="C12" i="79"/>
  <c r="C11" i="79"/>
  <c r="C10" i="79"/>
  <c r="C9" i="79"/>
  <c r="C8" i="79"/>
  <c r="B27" i="79"/>
  <c r="B25" i="79"/>
  <c r="B23" i="79"/>
  <c r="B22" i="79"/>
  <c r="B21" i="79"/>
  <c r="B20" i="79"/>
  <c r="B18" i="79"/>
  <c r="B16" i="79"/>
  <c r="B15" i="79"/>
  <c r="B14" i="79"/>
  <c r="B13" i="79"/>
  <c r="B12" i="79"/>
  <c r="B11" i="79"/>
  <c r="B10" i="79"/>
  <c r="B9" i="79"/>
  <c r="B8" i="79"/>
  <c r="G26" i="78"/>
  <c r="D27" i="79" s="1"/>
  <c r="D21" i="77"/>
  <c r="D16" i="77"/>
  <c r="D15" i="77"/>
  <c r="D14" i="77"/>
  <c r="D13" i="77"/>
  <c r="D12" i="77"/>
  <c r="D11" i="77"/>
  <c r="D10" i="77"/>
  <c r="D9" i="77"/>
  <c r="D8" i="77"/>
  <c r="C23" i="77"/>
  <c r="C21" i="77"/>
  <c r="C16" i="77"/>
  <c r="C15" i="77"/>
  <c r="C14" i="77"/>
  <c r="C13" i="77"/>
  <c r="C12" i="77"/>
  <c r="C11" i="77"/>
  <c r="C10" i="77"/>
  <c r="C9" i="77"/>
  <c r="C8" i="77"/>
  <c r="B23" i="77"/>
  <c r="B21" i="77"/>
  <c r="B16" i="77"/>
  <c r="B15" i="77"/>
  <c r="B14" i="77"/>
  <c r="B13" i="77"/>
  <c r="B12" i="77"/>
  <c r="B11" i="77"/>
  <c r="B10" i="77"/>
  <c r="B9" i="77"/>
  <c r="G17" i="76" l="1"/>
  <c r="D18" i="77" s="1"/>
  <c r="D22" i="76"/>
  <c r="D23" i="77" l="1"/>
  <c r="E8" i="72"/>
  <c r="G17" i="71"/>
  <c r="D17" i="71"/>
  <c r="D8" i="71"/>
  <c r="F46" i="148"/>
  <c r="F44" i="148"/>
  <c r="F43" i="148"/>
  <c r="F42" i="148"/>
  <c r="F41" i="148"/>
  <c r="F40" i="148"/>
  <c r="F39" i="148"/>
  <c r="F38" i="148"/>
  <c r="F37" i="148"/>
  <c r="F36" i="148"/>
  <c r="F35" i="148"/>
  <c r="F34" i="148"/>
  <c r="F33" i="148"/>
  <c r="F32" i="148"/>
  <c r="F31" i="148"/>
  <c r="F30" i="148"/>
  <c r="F29" i="148"/>
  <c r="F28" i="148"/>
  <c r="F27" i="148"/>
  <c r="F26" i="148"/>
  <c r="F25" i="148"/>
  <c r="F24" i="148"/>
  <c r="F23" i="148"/>
  <c r="F22" i="148"/>
  <c r="F21" i="148"/>
  <c r="F20" i="148"/>
  <c r="F19" i="148"/>
  <c r="F18" i="148"/>
  <c r="F17" i="148"/>
  <c r="F16" i="148"/>
  <c r="F15" i="148"/>
  <c r="F14" i="148"/>
  <c r="F13" i="148"/>
  <c r="F12" i="148"/>
  <c r="F11" i="148"/>
  <c r="F10" i="148"/>
  <c r="F9" i="148"/>
  <c r="F8" i="148"/>
  <c r="D45" i="35" l="1"/>
  <c r="C45" i="35"/>
  <c r="B45" i="35"/>
  <c r="D43" i="35"/>
  <c r="C43" i="35"/>
  <c r="B43" i="35"/>
  <c r="D42" i="35"/>
  <c r="C42" i="35"/>
  <c r="B42" i="35"/>
  <c r="D41" i="35"/>
  <c r="C41" i="35"/>
  <c r="B41" i="35"/>
  <c r="D40" i="35"/>
  <c r="C40" i="35"/>
  <c r="B40" i="35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G9" i="72"/>
  <c r="E13" i="72"/>
  <c r="H15" i="72"/>
  <c r="I15" i="72" s="1"/>
  <c r="H14" i="72"/>
  <c r="I14" i="72" s="1"/>
  <c r="H13" i="72"/>
  <c r="I13" i="72" s="1"/>
  <c r="H12" i="72"/>
  <c r="I12" i="72" s="1"/>
  <c r="H11" i="72"/>
  <c r="I11" i="72" s="1"/>
  <c r="H10" i="72"/>
  <c r="I10" i="72" s="1"/>
  <c r="H9" i="72"/>
  <c r="I9" i="72" s="1"/>
  <c r="H8" i="72"/>
  <c r="I8" i="72" s="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C14" i="72" l="1"/>
  <c r="C8" i="72"/>
  <c r="G14" i="72"/>
  <c r="C11" i="72"/>
  <c r="C15" i="72"/>
  <c r="G15" i="72"/>
  <c r="C12" i="72"/>
  <c r="G8" i="72"/>
  <c r="G13" i="72"/>
  <c r="E10" i="72"/>
  <c r="E12" i="72"/>
  <c r="G10" i="72"/>
  <c r="E15" i="72"/>
  <c r="E11" i="72"/>
  <c r="G11" i="72"/>
  <c r="E14" i="72"/>
  <c r="C9" i="72"/>
  <c r="C13" i="72"/>
  <c r="E9" i="72"/>
  <c r="C10" i="72"/>
</calcChain>
</file>

<file path=xl/sharedStrings.xml><?xml version="1.0" encoding="utf-8"?>
<sst xmlns="http://schemas.openxmlformats.org/spreadsheetml/2006/main" count="639" uniqueCount="283">
  <si>
    <t>Comunidad Autónoma</t>
  </si>
  <si>
    <t>Empresas</t>
  </si>
  <si>
    <t>Establecimientos</t>
  </si>
  <si>
    <t>Número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</si>
  <si>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</si>
  <si>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</si>
  <si>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</si>
  <si>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</si>
  <si>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</si>
  <si>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</si>
  <si>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</si>
  <si>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</si>
  <si>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</si>
  <si>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</si>
  <si>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</si>
  <si>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</si>
  <si>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</si>
  <si>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</si>
  <si>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</si>
  <si>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</si>
  <si>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</si>
  <si>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</si>
  <si>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</si>
  <si>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</si>
  <si>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</si>
  <si>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</si>
  <si>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</si>
  <si>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</si>
  <si>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</si>
  <si>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</si>
  <si>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</si>
  <si>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</si>
  <si>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</si>
  <si>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</si>
  <si>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</si>
  <si>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</si>
  <si>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</si>
  <si>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</si>
  <si>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</si>
  <si>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</si>
  <si>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</si>
  <si>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</si>
  <si>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</si>
  <si>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</si>
  <si>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</si>
  <si>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</si>
  <si>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</si>
  <si>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</si>
  <si>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</si>
  <si>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</si>
  <si>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</si>
  <si>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</si>
  <si>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</si>
  <si>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De 50 a 199 asalariados</t>
  </si>
  <si>
    <t>De 200 o más asalariados</t>
  </si>
  <si>
    <t>% sobre total</t>
  </si>
  <si>
    <t>Salsas</t>
  </si>
  <si>
    <t xml:space="preserve">Metodología EPA-2005 </t>
  </si>
  <si>
    <t>Alimentos elaborados</t>
  </si>
  <si>
    <t>Alimentos con elaboración, bebidas y tabaco</t>
  </si>
  <si>
    <t>Alimentos y bebidas</t>
  </si>
  <si>
    <t>10.5. Fabricación de productos lácteos</t>
  </si>
  <si>
    <t>10.8. Fabricación de otros productos alimenticios</t>
  </si>
  <si>
    <t>11.0.2. Elaboración de vinos</t>
  </si>
  <si>
    <t>División, grupos y clases</t>
  </si>
  <si>
    <t>Los datos por división, grupos y clases están referidos a CNAE-2009.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</si>
  <si>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</si>
  <si>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</si>
  <si>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</si>
  <si>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</si>
  <si>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</si>
  <si>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</si>
  <si>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Miles de euros</t>
  </si>
  <si>
    <t>Autoconsumo</t>
  </si>
  <si>
    <t>ÍNDICE GENERAL (IPRI)</t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</si>
  <si>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</si>
  <si>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</si>
  <si>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</si>
  <si>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</si>
  <si>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</si>
  <si>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</si>
  <si>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</si>
  <si>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</si>
  <si>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</si>
  <si>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</si>
  <si>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</si>
  <si>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</si>
  <si>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</si>
  <si>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</si>
  <si>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</si>
  <si>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</si>
  <si>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</si>
  <si>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</si>
  <si>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</si>
  <si>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</si>
  <si>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</si>
  <si>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</si>
  <si>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</si>
  <si>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</si>
  <si>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  Hasta 49 asalariados (*)</t>
  </si>
  <si>
    <t>(*) Desde sin asalariados hasta 49 asalariados</t>
  </si>
  <si>
    <t>2008 (1)</t>
  </si>
  <si>
    <t>Fuente: I.N.E</t>
  </si>
  <si>
    <t>Media de los cuatro trimestres del año</t>
  </si>
  <si>
    <t>P: Datos provisionales</t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</si>
  <si>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</si>
  <si>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</si>
  <si>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</si>
  <si>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</si>
  <si>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</si>
  <si>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</si>
  <si>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</si>
  <si>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</si>
  <si>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</si>
  <si>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</si>
  <si>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</si>
  <si>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</si>
  <si>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</si>
  <si>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</si>
  <si>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</si>
  <si>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</si>
  <si>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</si>
  <si>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</si>
  <si>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</si>
  <si>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</si>
  <si>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</si>
  <si>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</si>
  <si>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</si>
  <si>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</si>
  <si>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</si>
  <si>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</si>
  <si>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</si>
  <si>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</si>
  <si>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</si>
  <si>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</si>
  <si>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</si>
  <si>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</si>
  <si>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</si>
  <si>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</si>
  <si>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</si>
  <si>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</si>
  <si>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</si>
  <si>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</si>
  <si>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</si>
  <si>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</si>
  <si>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</si>
  <si>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</si>
  <si>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</si>
  <si>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</si>
  <si>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</si>
  <si>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</si>
  <si>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</si>
  <si>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</si>
  <si>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</si>
  <si>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</si>
  <si>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>http://www.ine.es/metodologia/t37/metodologia_eee2016.pdf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</si>
  <si>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</si>
  <si>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</si>
  <si>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</si>
  <si>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</si>
  <si>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</si>
  <si>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</si>
  <si>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</si>
  <si>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</si>
  <si>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</si>
  <si>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</si>
  <si>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</si>
  <si>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</si>
  <si>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</si>
  <si>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</si>
  <si>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</si>
  <si>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</si>
  <si>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</si>
  <si>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</si>
  <si>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</si>
  <si>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</si>
  <si>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</si>
  <si>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</si>
  <si>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</si>
  <si>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</si>
  <si>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</si>
  <si>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</si>
  <si>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</si>
  <si>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</si>
  <si>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</si>
  <si>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</si>
  <si>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</si>
  <si>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</si>
  <si>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</si>
  <si>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</si>
  <si>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</si>
  <si>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</si>
  <si>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</si>
  <si>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</si>
  <si>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</si>
  <si>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</si>
  <si>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</si>
  <si>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</si>
  <si>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</si>
  <si>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</si>
  <si>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</si>
  <si>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</si>
  <si>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</si>
  <si>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</si>
  <si>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</si>
  <si>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</si>
  <si>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</si>
  <si>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</si>
  <si>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</si>
  <si>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</si>
  <si>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</si>
  <si>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</si>
  <si>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</si>
  <si>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</si>
  <si>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</si>
  <si>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Total Zumo Y Néctar</t>
  </si>
  <si>
    <t xml:space="preserve">LA INDUSTRIA DE LA ALIMENTACIÓN 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</si>
  <si>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</si>
  <si>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</si>
  <si>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</si>
  <si>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</si>
  <si>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</si>
  <si>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</si>
  <si>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</si>
  <si>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</si>
  <si>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</si>
  <si>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</si>
  <si>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</si>
  <si>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</si>
  <si>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</si>
  <si>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</si>
  <si>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</si>
  <si>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</si>
  <si>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</si>
  <si>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</si>
  <si>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</si>
  <si>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</si>
  <si>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</si>
  <si>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</si>
  <si>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</si>
  <si>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</si>
  <si>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</si>
  <si>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</si>
  <si>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6.4.1. Estructura de los subsectores de actividad de la  Industria de la Alimentación</t>
  </si>
  <si>
    <t>6.3.1. Evolución del número de empresas y establecimientos de la Industria de la Alimentación</t>
  </si>
  <si>
    <t>6.7.1. Evolución del Índice de Producción de la Industria de la Alimentación y Fabricación de Bebidas (Base 2015 = 100)</t>
  </si>
  <si>
    <t>6.8.1. Tasas de variación (%) del Índice de Producción  Industria de la Alimentación y Fabricación de Bebidas</t>
  </si>
  <si>
    <t>6.9.1. Evolución del Índice de Precios de la Industria de la Alimentación y Fabricación de Bebidas (Base 2015 = 100)</t>
  </si>
  <si>
    <t>6.10.1. Tasas de variación (%) del Índice de Precios de la Industria de la Alimentación y Fabricación de Bebidas</t>
  </si>
  <si>
    <t>6.12.1. Tasa de variación  del Índice de Precios de Consumo de la Industria de la Alimentación y General</t>
  </si>
  <si>
    <t>6.13. Serie histórica de población activa, ocupada y parada</t>
  </si>
  <si>
    <t>(*) Enlace de consulta</t>
  </si>
  <si>
    <t>Fuente: Estadística estructural de empresa: sector industrial.  Año 2018, I.N.E</t>
  </si>
  <si>
    <t>6.14. Valor de los alimentos comprados</t>
  </si>
  <si>
    <t xml:space="preserve"> Cantabria</t>
  </si>
  <si>
    <t>Fuente: Directorio Central de Empresas 2021 del I.N.E.</t>
  </si>
  <si>
    <t>6.1.1. Análisis autonómico de empresas y establecimientos de la Industria de la Alimentación, 2021</t>
  </si>
  <si>
    <t>según asalariados del establecimiento, 2021</t>
  </si>
  <si>
    <t>Fuente: Directorio Central de Empresas 2021</t>
  </si>
  <si>
    <t>6.2.1. Empresas y establecimientos de la Industria de la Alimentación según subsector de actividad, 2021</t>
  </si>
  <si>
    <t>según subsector de actividad, 2021</t>
  </si>
  <si>
    <t>Var 21/20</t>
  </si>
  <si>
    <t>2021 (P)</t>
  </si>
  <si>
    <t>6.5.1. Indicadores de la Industria de la Alimentación y Fabricación de bebidas según subsectores de actividad, 2018</t>
  </si>
  <si>
    <t xml:space="preserve"> Indicadores de la Industria de la Alimentación y Fabricacion de bebidas según subsectores de actividad, 2019</t>
  </si>
  <si>
    <t>Fuente: Estadística estructural de empresa: sector industrial.  Año 2019, I.N.E</t>
  </si>
  <si>
    <t>Análisis autonómico de los indicadores de la Industria de la Alimentación, 2019</t>
  </si>
  <si>
    <t>Fuente: Estadística estructural de empresa: sector industrial.  Año 2019 I.N.E</t>
  </si>
  <si>
    <t>6.6 Análisis autonómico de los indicadores de la Industria de la Alimentación, 2018</t>
  </si>
  <si>
    <t>Fuente: Estadística estructural de empresa: sector industrial.  Año 2018 I.N.E</t>
  </si>
  <si>
    <t>(*)Estadística estructural de empresas: sector industrial, 2019 I.N.E (último dato publicado)</t>
  </si>
  <si>
    <t>Inversión neta en activos materiales (%)*</t>
  </si>
  <si>
    <r>
      <t>(1)</t>
    </r>
    <r>
      <rPr>
        <sz val="9"/>
        <rFont val="Ubuntu"/>
        <family val="2"/>
      </rPr>
      <t xml:space="preserve"> No incluye la malta.</t>
    </r>
  </si>
  <si>
    <r>
      <t xml:space="preserve">(1) </t>
    </r>
    <r>
      <rPr>
        <sz val="10"/>
        <rFont val="Ubuntu"/>
        <family val="2"/>
      </rPr>
      <t>No incluye la malta.</t>
    </r>
  </si>
  <si>
    <t>6.11.1. Índice de Precios de Consumo de la  Industria de la Alimentación y General (Base 2021 = 100)</t>
  </si>
  <si>
    <t>2020/2021</t>
  </si>
  <si>
    <r>
      <t>(1)</t>
    </r>
    <r>
      <rPr>
        <sz val="9"/>
        <rFont val="Ubuntu"/>
        <family val="2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</si>
  <si>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vertAlign val="superscript"/>
        <sz val="12"/>
        <rFont val="Klinic Slab Book"/>
        <family val="3"/>
      </rPr>
      <t xml:space="preserve"> (1)</t>
    </r>
  </si>
  <si>
    <t>Evolución en hogares 2021/2020 (%)</t>
  </si>
  <si>
    <r>
      <t xml:space="preserve">6.15. Evolución de la cantidad comprada total  (millones de kg/litros) y por persona </t>
    </r>
    <r>
      <rPr>
        <vertAlign val="superscript"/>
        <sz val="12"/>
        <rFont val="Klinic Slab Book"/>
        <family val="3"/>
      </rPr>
      <t>(1)</t>
    </r>
  </si>
  <si>
    <t>INE.: Población referida al año 2020: 18.754.800 hogares</t>
  </si>
  <si>
    <r>
      <t xml:space="preserve">6.16. Evolución de la cuota de mercado en hogares (porcentaje del valor de venta) </t>
    </r>
    <r>
      <rPr>
        <vertAlign val="superscript"/>
        <sz val="12"/>
        <rFont val="Klinic Slab Book"/>
        <family val="3"/>
      </rPr>
      <t>(1)</t>
    </r>
  </si>
  <si>
    <t>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</si>
</sst>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.000\ "/>
    <numFmt numFmtId="170" formatCode="#,##0.000"/>
    <numFmt numFmtId="171" formatCode="0.000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__;\–#,##0.0__;0.0__;@__"/>
    <numFmt numFmtId="176" formatCode="#,##0.00__;\–#,##0.00__;0.00__;@__"/>
    <numFmt numFmtId="177" formatCode="#,##0\ \ "/>
    <numFmt numFmtId="178" formatCode="0.00\ \ "/>
  </numFmts>
  <fonts count="4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Univers"/>
      <family val="2"/>
    </font>
    <font>
      <sz val="10"/>
      <color rgb="FF333333"/>
      <name val="Arial"/>
      <family val="2"/>
    </font>
    <font>
      <vertAlign val="superscript"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 Light"/>
      <family val="2"/>
    </font>
    <font>
      <b/>
      <sz val="14"/>
      <name val="Ubuntu Light"/>
      <family val="2"/>
    </font>
    <font>
      <u/>
      <sz val="11"/>
      <color theme="10"/>
      <name val="Ubuntu Light"/>
      <family val="2"/>
    </font>
    <font>
      <sz val="9"/>
      <name val="Ubuntu Light"/>
      <family val="2"/>
    </font>
    <font>
      <sz val="11"/>
      <name val="Ubuntu Light"/>
      <family val="2"/>
    </font>
    <font>
      <sz val="10"/>
      <name val="Klinic Slab Book"/>
      <family val="3"/>
    </font>
    <font>
      <sz val="14"/>
      <name val="Klinic Slab Book"/>
      <family val="3"/>
    </font>
    <font>
      <sz val="11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9"/>
      <color theme="1"/>
      <name val="Ubuntu"/>
      <family val="2"/>
    </font>
    <font>
      <sz val="9"/>
      <color rgb="FFFF0000"/>
      <name val="Ubuntu"/>
      <family val="2"/>
    </font>
    <font>
      <u/>
      <sz val="9"/>
      <color theme="10"/>
      <name val="Ubuntu"/>
      <family val="2"/>
    </font>
    <font>
      <b/>
      <sz val="10"/>
      <name val="Ubuntu "/>
    </font>
    <font>
      <b/>
      <sz val="9"/>
      <color indexed="8"/>
      <name val="Ubuntu"/>
      <family val="2"/>
    </font>
    <font>
      <sz val="9"/>
      <color indexed="8"/>
      <name val="Ubuntu"/>
      <family val="2"/>
    </font>
    <font>
      <sz val="9"/>
      <name val="Klinic Slab Book"/>
      <family val="3"/>
    </font>
    <font>
      <b/>
      <sz val="9"/>
      <color rgb="FFFF0000"/>
      <name val="Ubuntu"/>
      <family val="2"/>
    </font>
    <font>
      <sz val="16"/>
      <name val="Klinic Slab Book"/>
      <family val="3"/>
    </font>
    <font>
      <vertAlign val="superscript"/>
      <sz val="9"/>
      <name val="Ubuntu"/>
      <family val="2"/>
    </font>
    <font>
      <vertAlign val="superscript"/>
      <sz val="10"/>
      <name val="Ubuntu"/>
      <family val="2"/>
    </font>
    <font>
      <vertAlign val="superscript"/>
      <sz val="12"/>
      <name val="Klinic Slab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CC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EB9099"/>
      </bottom>
      <diagonal/>
    </border>
    <border>
      <left style="thin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CCCC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rgb="FFFFCCCC"/>
      </bottom>
      <diagonal/>
    </border>
    <border>
      <left/>
      <right/>
      <top/>
      <bottom style="thin">
        <color theme="0"/>
      </bottom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/>
      <top style="medium">
        <color rgb="FFEB9099"/>
      </top>
      <bottom/>
      <diagonal/>
    </border>
    <border>
      <left style="thin">
        <color rgb="FFFFCCCC"/>
      </left>
      <right/>
      <top/>
      <bottom style="medium">
        <color rgb="FFEB9099"/>
      </bottom>
      <diagonal/>
    </border>
    <border>
      <left/>
      <right style="thin">
        <color indexed="60"/>
      </right>
      <top style="medium">
        <color theme="0"/>
      </top>
      <bottom/>
      <diagonal/>
    </border>
    <border>
      <left/>
      <right style="thin">
        <color theme="0"/>
      </right>
      <top style="medium">
        <color rgb="FFEB9099"/>
      </top>
      <bottom/>
      <diagonal/>
    </border>
    <border>
      <left style="thin">
        <color indexed="6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 style="medium">
        <color rgb="FFFF9999"/>
      </bottom>
      <diagonal/>
    </border>
  </borders>
  <cellStyleXfs count="10">
    <xf numFmtId="0" fontId="0" fillId="0" borderId="0"/>
    <xf numFmtId="173" fontId="1" fillId="0" borderId="0" applyFont="0" applyFill="0" applyBorder="0" applyAlignment="0" applyProtection="0"/>
    <xf numFmtId="0" fontId="15" fillId="0" borderId="0"/>
    <xf numFmtId="0" fontId="1" fillId="0" borderId="0"/>
    <xf numFmtId="172" fontId="3" fillId="0" borderId="1">
      <alignment horizontal="right"/>
    </xf>
    <xf numFmtId="0" fontId="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549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9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167" fontId="3" fillId="0" borderId="0" xfId="0" applyNumberFormat="1" applyFont="1" applyFill="1"/>
    <xf numFmtId="0" fontId="0" fillId="0" borderId="0" xfId="0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9" fontId="8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3" fillId="0" borderId="0" xfId="0" applyFont="1" applyFill="1" applyAlignment="1">
      <alignment vertical="center"/>
    </xf>
    <xf numFmtId="0" fontId="5" fillId="0" borderId="0" xfId="5" applyFont="1" applyFill="1" applyAlignment="1"/>
    <xf numFmtId="0" fontId="1" fillId="0" borderId="0" xfId="5" applyFont="1" applyFill="1" applyAlignment="1"/>
    <xf numFmtId="0" fontId="1" fillId="0" borderId="0" xfId="5" applyFont="1" applyFill="1" applyAlignment="1">
      <alignment vertical="center"/>
    </xf>
    <xf numFmtId="0" fontId="1" fillId="0" borderId="0" xfId="0" applyFont="1" applyFill="1" applyBorder="1"/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174" fontId="1" fillId="2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9" fontId="1" fillId="0" borderId="2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169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69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174" fontId="1" fillId="0" borderId="0" xfId="0" applyNumberFormat="1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9" fillId="0" borderId="0" xfId="6" applyFont="1" applyFill="1" applyBorder="1" applyAlignment="1" applyProtection="1">
      <alignment horizontal="left"/>
    </xf>
    <xf numFmtId="0" fontId="1" fillId="0" borderId="0" xfId="0" applyFont="1" applyFill="1" applyAlignment="1">
      <alignment horizontal="center"/>
    </xf>
    <xf numFmtId="0" fontId="0" fillId="4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Border="1"/>
    <xf numFmtId="2" fontId="1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0" fontId="3" fillId="5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7"/>
    <xf numFmtId="0" fontId="5" fillId="0" borderId="0" xfId="8" applyFont="1" applyFill="1" applyAlignment="1"/>
    <xf numFmtId="0" fontId="1" fillId="0" borderId="0" xfId="8" applyFont="1" applyFill="1" applyBorder="1"/>
    <xf numFmtId="0" fontId="1" fillId="0" borderId="0" xfId="8" applyFont="1" applyFill="1" applyAlignment="1">
      <alignment vertical="center"/>
    </xf>
    <xf numFmtId="0" fontId="1" fillId="0" borderId="0" xfId="8" applyFont="1" applyFill="1" applyBorder="1" applyAlignment="1">
      <alignment vertical="center"/>
    </xf>
    <xf numFmtId="2" fontId="1" fillId="0" borderId="0" xfId="8" applyNumberFormat="1" applyFont="1" applyFill="1" applyAlignment="1"/>
    <xf numFmtId="0" fontId="1" fillId="0" borderId="0" xfId="8" applyFont="1" applyFill="1" applyBorder="1" applyAlignment="1"/>
    <xf numFmtId="0" fontId="17" fillId="0" borderId="0" xfId="8" applyFont="1" applyFill="1" applyAlignment="1">
      <alignment horizontal="left"/>
    </xf>
    <xf numFmtId="0" fontId="1" fillId="0" borderId="0" xfId="8" applyFont="1" applyFill="1" applyAlignment="1">
      <alignment horizontal="left"/>
    </xf>
    <xf numFmtId="0" fontId="16" fillId="0" borderId="0" xfId="8" applyFont="1"/>
    <xf numFmtId="3" fontId="20" fillId="6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3" fillId="0" borderId="19" xfId="0" applyNumberFormat="1" applyFont="1" applyFill="1" applyBorder="1"/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3" fillId="0" borderId="25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0" fontId="23" fillId="4" borderId="0" xfId="0" applyFont="1" applyFill="1"/>
    <xf numFmtId="0" fontId="22" fillId="4" borderId="0" xfId="0" applyFont="1" applyFill="1" applyBorder="1" applyAlignment="1">
      <alignment horizontal="center"/>
    </xf>
    <xf numFmtId="0" fontId="26" fillId="0" borderId="0" xfId="6" applyFont="1" applyFill="1" applyBorder="1" applyAlignment="1" applyProtection="1">
      <alignment horizontal="left"/>
    </xf>
    <xf numFmtId="49" fontId="23" fillId="0" borderId="0" xfId="0" applyNumberFormat="1" applyFont="1"/>
    <xf numFmtId="0" fontId="23" fillId="0" borderId="0" xfId="0" applyFont="1" applyAlignment="1">
      <alignment horizontal="center"/>
    </xf>
    <xf numFmtId="1" fontId="27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23" fillId="0" borderId="0" xfId="0" applyNumberFormat="1" applyFont="1" applyFill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3" fillId="0" borderId="0" xfId="0" applyFont="1" applyFill="1" applyAlignment="1"/>
    <xf numFmtId="4" fontId="23" fillId="0" borderId="0" xfId="0" applyNumberFormat="1" applyFont="1" applyFill="1" applyAlignment="1"/>
    <xf numFmtId="0" fontId="23" fillId="0" borderId="0" xfId="8" applyFont="1" applyFill="1" applyBorder="1"/>
    <xf numFmtId="0" fontId="23" fillId="0" borderId="0" xfId="7" applyFont="1"/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177" fontId="33" fillId="0" borderId="23" xfId="3" applyNumberFormat="1" applyFont="1" applyFill="1" applyBorder="1" applyAlignment="1">
      <alignment horizontal="right" vertical="center"/>
    </xf>
    <xf numFmtId="176" fontId="33" fillId="2" borderId="23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3" fillId="0" borderId="0" xfId="0" applyFont="1" applyFill="1"/>
    <xf numFmtId="0" fontId="35" fillId="0" borderId="26" xfId="0" applyFont="1" applyFill="1" applyBorder="1" applyAlignment="1"/>
    <xf numFmtId="177" fontId="35" fillId="0" borderId="23" xfId="3" applyNumberFormat="1" applyFont="1" applyFill="1" applyBorder="1" applyAlignment="1">
      <alignment horizontal="right"/>
    </xf>
    <xf numFmtId="176" fontId="35" fillId="2" borderId="27" xfId="0" applyNumberFormat="1" applyFont="1" applyFill="1" applyBorder="1" applyAlignment="1" applyProtection="1">
      <alignment horizontal="right"/>
    </xf>
    <xf numFmtId="177" fontId="35" fillId="0" borderId="27" xfId="3" applyNumberFormat="1" applyFont="1" applyFill="1" applyBorder="1" applyAlignment="1">
      <alignment horizontal="right"/>
    </xf>
    <xf numFmtId="176" fontId="35" fillId="2" borderId="28" xfId="0" applyNumberFormat="1" applyFont="1" applyFill="1" applyBorder="1" applyAlignment="1" applyProtection="1">
      <alignment horizontal="right"/>
    </xf>
    <xf numFmtId="0" fontId="35" fillId="0" borderId="18" xfId="0" applyFont="1" applyFill="1" applyBorder="1"/>
    <xf numFmtId="177" fontId="35" fillId="0" borderId="23" xfId="3" applyNumberFormat="1" applyFont="1" applyFill="1" applyBorder="1" applyAlignment="1">
      <alignment horizontal="right" vertical="center"/>
    </xf>
    <xf numFmtId="176" fontId="35" fillId="2" borderId="23" xfId="0" applyNumberFormat="1" applyFont="1" applyFill="1" applyBorder="1" applyAlignment="1" applyProtection="1">
      <alignment horizontal="right"/>
    </xf>
    <xf numFmtId="176" fontId="35" fillId="2" borderId="0" xfId="0" applyNumberFormat="1" applyFont="1" applyFill="1" applyBorder="1" applyAlignment="1" applyProtection="1">
      <alignment horizontal="right"/>
    </xf>
    <xf numFmtId="0" fontId="35" fillId="0" borderId="18" xfId="0" quotePrefix="1" applyFont="1" applyFill="1" applyBorder="1" applyAlignment="1">
      <alignment horizontal="left"/>
    </xf>
    <xf numFmtId="0" fontId="35" fillId="0" borderId="0" xfId="0" applyFont="1" applyFill="1" applyBorder="1"/>
    <xf numFmtId="176" fontId="35" fillId="2" borderId="24" xfId="0" applyNumberFormat="1" applyFont="1" applyFill="1" applyBorder="1" applyAlignment="1" applyProtection="1">
      <alignment horizontal="right"/>
    </xf>
    <xf numFmtId="0" fontId="35" fillId="0" borderId="0" xfId="0" quotePrefix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174" fontId="35" fillId="2" borderId="23" xfId="0" applyNumberFormat="1" applyFont="1" applyFill="1" applyBorder="1" applyAlignment="1" applyProtection="1">
      <alignment horizontal="right"/>
    </xf>
    <xf numFmtId="174" fontId="35" fillId="2" borderId="29" xfId="0" applyNumberFormat="1" applyFont="1" applyFill="1" applyBorder="1" applyAlignment="1" applyProtection="1">
      <alignment horizontal="right"/>
    </xf>
    <xf numFmtId="49" fontId="36" fillId="7" borderId="31" xfId="0" applyNumberFormat="1" applyFont="1" applyFill="1" applyBorder="1" applyAlignment="1">
      <alignment horizontal="left"/>
    </xf>
    <xf numFmtId="174" fontId="36" fillId="7" borderId="33" xfId="0" applyNumberFormat="1" applyFont="1" applyFill="1" applyBorder="1" applyAlignment="1" applyProtection="1">
      <alignment horizontal="right"/>
    </xf>
    <xf numFmtId="176" fontId="36" fillId="7" borderId="33" xfId="0" applyNumberFormat="1" applyFont="1" applyFill="1" applyBorder="1" applyAlignment="1" applyProtection="1">
      <alignment horizontal="right"/>
    </xf>
    <xf numFmtId="176" fontId="36" fillId="7" borderId="35" xfId="0" applyNumberFormat="1" applyFont="1" applyFill="1" applyBorder="1" applyAlignment="1" applyProtection="1">
      <alignment horizontal="right"/>
    </xf>
    <xf numFmtId="0" fontId="35" fillId="0" borderId="30" xfId="0" applyFont="1" applyFill="1" applyBorder="1" applyAlignment="1">
      <alignment horizontal="left"/>
    </xf>
    <xf numFmtId="174" fontId="35" fillId="2" borderId="32" xfId="0" applyNumberFormat="1" applyFont="1" applyFill="1" applyBorder="1" applyAlignment="1" applyProtection="1">
      <alignment horizontal="right"/>
    </xf>
    <xf numFmtId="0" fontId="35" fillId="0" borderId="34" xfId="0" quotePrefix="1" applyFont="1" applyFill="1" applyBorder="1" applyAlignment="1">
      <alignment horizontal="center"/>
    </xf>
    <xf numFmtId="165" fontId="35" fillId="0" borderId="3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top"/>
    </xf>
    <xf numFmtId="165" fontId="35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165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9" fillId="0" borderId="0" xfId="6" applyFont="1" applyFill="1"/>
    <xf numFmtId="166" fontId="35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35" fillId="0" borderId="0" xfId="0" quotePrefix="1" applyFont="1" applyFill="1" applyBorder="1" applyAlignment="1">
      <alignment horizontal="center"/>
    </xf>
    <xf numFmtId="0" fontId="36" fillId="0" borderId="0" xfId="0" quotePrefix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36" fillId="7" borderId="48" xfId="0" applyNumberFormat="1" applyFont="1" applyFill="1" applyBorder="1" applyAlignment="1">
      <alignment horizontal="left"/>
    </xf>
    <xf numFmtId="174" fontId="36" fillId="7" borderId="49" xfId="0" applyNumberFormat="1" applyFont="1" applyFill="1" applyBorder="1" applyAlignment="1" applyProtection="1">
      <alignment horizontal="right"/>
    </xf>
    <xf numFmtId="176" fontId="36" fillId="7" borderId="49" xfId="0" applyNumberFormat="1" applyFont="1" applyFill="1" applyBorder="1" applyAlignment="1" applyProtection="1">
      <alignment horizontal="right"/>
    </xf>
    <xf numFmtId="176" fontId="36" fillId="7" borderId="50" xfId="0" applyNumberFormat="1" applyFont="1" applyFill="1" applyBorder="1" applyAlignment="1" applyProtection="1">
      <alignment horizontal="right"/>
    </xf>
    <xf numFmtId="0" fontId="35" fillId="0" borderId="51" xfId="0" applyFont="1" applyFill="1" applyBorder="1" applyAlignment="1"/>
    <xf numFmtId="177" fontId="35" fillId="0" borderId="52" xfId="3" applyNumberFormat="1" applyFont="1" applyBorder="1" applyAlignment="1">
      <alignment horizontal="right"/>
    </xf>
    <xf numFmtId="2" fontId="35" fillId="0" borderId="52" xfId="0" applyNumberFormat="1" applyFont="1" applyBorder="1"/>
    <xf numFmtId="176" fontId="35" fillId="2" borderId="52" xfId="0" applyNumberFormat="1" applyFont="1" applyFill="1" applyBorder="1" applyAlignment="1" applyProtection="1">
      <alignment horizontal="right"/>
    </xf>
    <xf numFmtId="178" fontId="35" fillId="0" borderId="53" xfId="3" applyNumberFormat="1" applyFont="1" applyFill="1" applyBorder="1" applyAlignment="1"/>
    <xf numFmtId="0" fontId="35" fillId="0" borderId="18" xfId="0" applyFont="1" applyFill="1" applyBorder="1" applyAlignment="1"/>
    <xf numFmtId="177" fontId="35" fillId="0" borderId="23" xfId="3" applyNumberFormat="1" applyFont="1" applyBorder="1" applyAlignment="1">
      <alignment horizontal="right" vertical="center"/>
    </xf>
    <xf numFmtId="2" fontId="35" fillId="0" borderId="23" xfId="0" applyNumberFormat="1" applyFont="1" applyBorder="1"/>
    <xf numFmtId="178" fontId="35" fillId="0" borderId="54" xfId="3" applyNumberFormat="1" applyFont="1" applyFill="1" applyBorder="1" applyAlignment="1">
      <alignment vertical="center"/>
    </xf>
    <xf numFmtId="0" fontId="35" fillId="0" borderId="55" xfId="0" applyFont="1" applyFill="1" applyBorder="1" applyAlignment="1"/>
    <xf numFmtId="177" fontId="38" fillId="0" borderId="56" xfId="3" applyNumberFormat="1" applyFont="1" applyBorder="1" applyAlignment="1">
      <alignment horizontal="right" vertical="center"/>
    </xf>
    <xf numFmtId="176" fontId="35" fillId="2" borderId="56" xfId="0" applyNumberFormat="1" applyFont="1" applyFill="1" applyBorder="1" applyAlignment="1" applyProtection="1">
      <alignment horizontal="right"/>
    </xf>
    <xf numFmtId="177" fontId="35" fillId="0" borderId="56" xfId="3" applyNumberFormat="1" applyFont="1" applyBorder="1" applyAlignment="1">
      <alignment horizontal="right" vertical="center"/>
    </xf>
    <xf numFmtId="178" fontId="38" fillId="0" borderId="57" xfId="3" applyNumberFormat="1" applyFont="1" applyBorder="1" applyAlignment="1">
      <alignment vertical="center"/>
    </xf>
    <xf numFmtId="174" fontId="33" fillId="2" borderId="5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3" fillId="0" borderId="51" xfId="0" applyFont="1" applyFill="1" applyBorder="1" applyAlignment="1"/>
    <xf numFmtId="177" fontId="33" fillId="0" borderId="52" xfId="3" applyNumberFormat="1" applyFont="1" applyBorder="1" applyAlignment="1">
      <alignment horizontal="right"/>
    </xf>
    <xf numFmtId="177" fontId="33" fillId="0" borderId="52" xfId="3" applyNumberFormat="1" applyFont="1" applyFill="1" applyBorder="1" applyAlignment="1">
      <alignment horizontal="right"/>
    </xf>
    <xf numFmtId="176" fontId="33" fillId="2" borderId="52" xfId="0" applyNumberFormat="1" applyFont="1" applyFill="1" applyBorder="1" applyAlignment="1" applyProtection="1">
      <alignment horizontal="right"/>
    </xf>
    <xf numFmtId="176" fontId="33" fillId="2" borderId="53" xfId="0" applyNumberFormat="1" applyFont="1" applyFill="1" applyBorder="1" applyAlignment="1" applyProtection="1">
      <alignment horizontal="right"/>
    </xf>
    <xf numFmtId="0" fontId="33" fillId="0" borderId="18" xfId="0" applyFont="1" applyFill="1" applyBorder="1" applyAlignment="1"/>
    <xf numFmtId="177" fontId="33" fillId="0" borderId="23" xfId="3" applyNumberFormat="1" applyFont="1" applyBorder="1" applyAlignment="1">
      <alignment horizontal="right" vertical="center"/>
    </xf>
    <xf numFmtId="176" fontId="33" fillId="2" borderId="54" xfId="0" applyNumberFormat="1" applyFont="1" applyFill="1" applyBorder="1" applyAlignment="1" applyProtection="1">
      <alignment horizontal="right"/>
    </xf>
    <xf numFmtId="0" fontId="33" fillId="0" borderId="55" xfId="0" applyFont="1" applyFill="1" applyBorder="1"/>
    <xf numFmtId="174" fontId="33" fillId="2" borderId="56" xfId="0" applyNumberFormat="1" applyFont="1" applyFill="1" applyBorder="1" applyAlignment="1" applyProtection="1">
      <alignment horizontal="right"/>
    </xf>
    <xf numFmtId="176" fontId="33" fillId="2" borderId="56" xfId="0" applyNumberFormat="1" applyFont="1" applyFill="1" applyBorder="1" applyAlignment="1" applyProtection="1">
      <alignment horizontal="right"/>
    </xf>
    <xf numFmtId="176" fontId="33" fillId="2" borderId="57" xfId="0" applyNumberFormat="1" applyFont="1" applyFill="1" applyBorder="1" applyAlignment="1" applyProtection="1">
      <alignment horizontal="right"/>
    </xf>
    <xf numFmtId="2" fontId="23" fillId="0" borderId="0" xfId="0" applyNumberFormat="1" applyFont="1" applyBorder="1" applyAlignment="1">
      <alignment vertical="center"/>
    </xf>
    <xf numFmtId="0" fontId="34" fillId="7" borderId="42" xfId="0" applyFont="1" applyFill="1" applyBorder="1" applyAlignment="1">
      <alignment horizontal="center" vertical="center"/>
    </xf>
    <xf numFmtId="167" fontId="34" fillId="7" borderId="42" xfId="0" applyNumberFormat="1" applyFont="1" applyFill="1" applyBorder="1" applyAlignment="1">
      <alignment horizontal="center" vertical="center"/>
    </xf>
    <xf numFmtId="167" fontId="34" fillId="7" borderId="43" xfId="0" applyNumberFormat="1" applyFont="1" applyFill="1" applyBorder="1" applyAlignment="1">
      <alignment horizontal="center" vertical="center"/>
    </xf>
    <xf numFmtId="167" fontId="34" fillId="0" borderId="0" xfId="0" quotePrefix="1" applyNumberFormat="1" applyFont="1" applyFill="1" applyBorder="1" applyAlignment="1">
      <alignment horizontal="left"/>
    </xf>
    <xf numFmtId="49" fontId="34" fillId="7" borderId="48" xfId="0" applyNumberFormat="1" applyFont="1" applyFill="1" applyBorder="1" applyAlignment="1">
      <alignment horizontal="left" vertical="center"/>
    </xf>
    <xf numFmtId="174" fontId="34" fillId="7" borderId="49" xfId="0" applyNumberFormat="1" applyFont="1" applyFill="1" applyBorder="1" applyAlignment="1" applyProtection="1">
      <alignment horizontal="right" vertical="center"/>
    </xf>
    <xf numFmtId="176" fontId="34" fillId="7" borderId="49" xfId="0" applyNumberFormat="1" applyFont="1" applyFill="1" applyBorder="1" applyAlignment="1" applyProtection="1">
      <alignment horizontal="right" vertical="center"/>
    </xf>
    <xf numFmtId="176" fontId="34" fillId="7" borderId="50" xfId="0" applyNumberFormat="1" applyFont="1" applyFill="1" applyBorder="1" applyAlignment="1" applyProtection="1">
      <alignment horizontal="right" vertical="center"/>
    </xf>
    <xf numFmtId="174" fontId="35" fillId="2" borderId="5" xfId="0" applyNumberFormat="1" applyFont="1" applyFill="1" applyBorder="1" applyAlignment="1" applyProtection="1">
      <alignment horizontal="right"/>
    </xf>
    <xf numFmtId="167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49" fontId="36" fillId="7" borderId="58" xfId="0" applyNumberFormat="1" applyFont="1" applyFill="1" applyBorder="1" applyAlignment="1">
      <alignment horizontal="left" vertical="center"/>
    </xf>
    <xf numFmtId="174" fontId="36" fillId="7" borderId="59" xfId="0" applyNumberFormat="1" applyFont="1" applyFill="1" applyBorder="1" applyAlignment="1" applyProtection="1">
      <alignment horizontal="right" vertical="center"/>
    </xf>
    <xf numFmtId="176" fontId="36" fillId="7" borderId="59" xfId="0" applyNumberFormat="1" applyFont="1" applyFill="1" applyBorder="1" applyAlignment="1" applyProtection="1">
      <alignment horizontal="right" vertical="center"/>
    </xf>
    <xf numFmtId="176" fontId="36" fillId="7" borderId="60" xfId="0" applyNumberFormat="1" applyFont="1" applyFill="1" applyBorder="1" applyAlignment="1" applyProtection="1">
      <alignment horizontal="right" vertical="center"/>
    </xf>
    <xf numFmtId="3" fontId="35" fillId="0" borderId="52" xfId="0" applyNumberFormat="1" applyFont="1" applyFill="1" applyBorder="1"/>
    <xf numFmtId="176" fontId="35" fillId="0" borderId="52" xfId="0" applyNumberFormat="1" applyFont="1" applyFill="1" applyBorder="1" applyAlignment="1" applyProtection="1">
      <alignment horizontal="right"/>
    </xf>
    <xf numFmtId="174" fontId="35" fillId="2" borderId="52" xfId="0" applyNumberFormat="1" applyFont="1" applyFill="1" applyBorder="1" applyAlignment="1" applyProtection="1">
      <alignment horizontal="right"/>
    </xf>
    <xf numFmtId="176" fontId="35" fillId="2" borderId="53" xfId="0" applyNumberFormat="1" applyFont="1" applyFill="1" applyBorder="1" applyAlignment="1" applyProtection="1">
      <alignment horizontal="right"/>
    </xf>
    <xf numFmtId="3" fontId="35" fillId="0" borderId="23" xfId="0" applyNumberFormat="1" applyFont="1" applyFill="1" applyBorder="1"/>
    <xf numFmtId="176" fontId="35" fillId="0" borderId="23" xfId="0" applyNumberFormat="1" applyFont="1" applyFill="1" applyBorder="1" applyAlignment="1" applyProtection="1">
      <alignment horizontal="right"/>
    </xf>
    <xf numFmtId="176" fontId="35" fillId="2" borderId="54" xfId="0" applyNumberFormat="1" applyFont="1" applyFill="1" applyBorder="1" applyAlignment="1" applyProtection="1">
      <alignment horizontal="right"/>
    </xf>
    <xf numFmtId="0" fontId="35" fillId="0" borderId="55" xfId="0" applyFont="1" applyFill="1" applyBorder="1"/>
    <xf numFmtId="174" fontId="35" fillId="2" borderId="56" xfId="0" applyNumberFormat="1" applyFont="1" applyFill="1" applyBorder="1" applyAlignment="1" applyProtection="1">
      <alignment horizontal="right"/>
    </xf>
    <xf numFmtId="176" fontId="35" fillId="2" borderId="57" xfId="0" applyNumberFormat="1" applyFont="1" applyFill="1" applyBorder="1" applyAlignment="1" applyProtection="1">
      <alignment horizontal="right"/>
    </xf>
    <xf numFmtId="0" fontId="31" fillId="0" borderId="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vertical="center"/>
    </xf>
    <xf numFmtId="2" fontId="29" fillId="0" borderId="0" xfId="0" applyNumberFormat="1" applyFont="1" applyFill="1" applyBorder="1"/>
    <xf numFmtId="3" fontId="34" fillId="7" borderId="42" xfId="0" applyNumberFormat="1" applyFont="1" applyFill="1" applyBorder="1" applyAlignment="1">
      <alignment horizontal="center" vertical="center"/>
    </xf>
    <xf numFmtId="2" fontId="34" fillId="7" borderId="42" xfId="0" applyNumberFormat="1" applyFont="1" applyFill="1" applyBorder="1" applyAlignment="1">
      <alignment horizontal="center" vertical="center"/>
    </xf>
    <xf numFmtId="2" fontId="34" fillId="7" borderId="4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indent="1"/>
    </xf>
    <xf numFmtId="174" fontId="33" fillId="2" borderId="11" xfId="0" applyNumberFormat="1" applyFont="1" applyFill="1" applyBorder="1" applyAlignment="1" applyProtection="1">
      <alignment horizontal="right"/>
    </xf>
    <xf numFmtId="0" fontId="33" fillId="0" borderId="4" xfId="0" applyFont="1" applyFill="1" applyBorder="1" applyAlignment="1">
      <alignment horizontal="left" indent="1"/>
    </xf>
    <xf numFmtId="174" fontId="33" fillId="2" borderId="6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left" indent="1"/>
    </xf>
    <xf numFmtId="174" fontId="35" fillId="2" borderId="11" xfId="0" applyNumberFormat="1" applyFont="1" applyFill="1" applyBorder="1" applyAlignment="1" applyProtection="1">
      <alignment horizontal="right"/>
    </xf>
    <xf numFmtId="0" fontId="35" fillId="0" borderId="4" xfId="0" applyFont="1" applyFill="1" applyBorder="1" applyAlignment="1">
      <alignment horizontal="left" indent="1"/>
    </xf>
    <xf numFmtId="174" fontId="35" fillId="2" borderId="6" xfId="0" applyNumberFormat="1" applyFont="1" applyFill="1" applyBorder="1" applyAlignment="1" applyProtection="1">
      <alignment horizontal="right"/>
    </xf>
    <xf numFmtId="0" fontId="41" fillId="4" borderId="12" xfId="0" applyFont="1" applyFill="1" applyBorder="1" applyAlignment="1">
      <alignment horizontal="left" wrapText="1"/>
    </xf>
    <xf numFmtId="174" fontId="36" fillId="2" borderId="5" xfId="0" applyNumberFormat="1" applyFont="1" applyFill="1" applyBorder="1" applyAlignment="1" applyProtection="1">
      <alignment horizontal="right"/>
    </xf>
    <xf numFmtId="174" fontId="36" fillId="2" borderId="11" xfId="0" applyNumberFormat="1" applyFont="1" applyFill="1" applyBorder="1" applyAlignment="1" applyProtection="1">
      <alignment horizontal="right"/>
    </xf>
    <xf numFmtId="174" fontId="36" fillId="2" borderId="6" xfId="0" applyNumberFormat="1" applyFont="1" applyFill="1" applyBorder="1" applyAlignment="1" applyProtection="1">
      <alignment horizontal="right"/>
    </xf>
    <xf numFmtId="0" fontId="42" fillId="4" borderId="12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left"/>
    </xf>
    <xf numFmtId="0" fontId="35" fillId="0" borderId="3" xfId="0" applyFont="1" applyBorder="1"/>
    <xf numFmtId="0" fontId="35" fillId="0" borderId="10" xfId="0" applyFont="1" applyBorder="1"/>
    <xf numFmtId="0" fontId="35" fillId="0" borderId="9" xfId="0" applyFont="1" applyBorder="1"/>
    <xf numFmtId="0" fontId="35" fillId="0" borderId="8" xfId="0" applyFont="1" applyBorder="1"/>
    <xf numFmtId="165" fontId="34" fillId="7" borderId="64" xfId="0" applyNumberFormat="1" applyFont="1" applyFill="1" applyBorder="1" applyAlignment="1">
      <alignment horizontal="center" vertical="center" wrapText="1"/>
    </xf>
    <xf numFmtId="165" fontId="34" fillId="7" borderId="46" xfId="0" applyNumberFormat="1" applyFont="1" applyFill="1" applyBorder="1" applyAlignment="1">
      <alignment horizontal="center" vertical="center" wrapText="1"/>
    </xf>
    <xf numFmtId="165" fontId="34" fillId="7" borderId="63" xfId="0" applyNumberFormat="1" applyFont="1" applyFill="1" applyBorder="1" applyAlignment="1">
      <alignment horizontal="center" vertical="center" wrapText="1"/>
    </xf>
    <xf numFmtId="165" fontId="34" fillId="7" borderId="45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/>
    </xf>
    <xf numFmtId="0" fontId="29" fillId="4" borderId="0" xfId="0" applyFont="1" applyFill="1"/>
    <xf numFmtId="0" fontId="35" fillId="0" borderId="7" xfId="0" applyFont="1" applyBorder="1"/>
    <xf numFmtId="174" fontId="35" fillId="0" borderId="7" xfId="0" applyNumberFormat="1" applyFont="1" applyBorder="1"/>
    <xf numFmtId="0" fontId="39" fillId="0" borderId="0" xfId="6" applyFont="1" applyFill="1" applyBorder="1" applyAlignment="1" applyProtection="1">
      <alignment horizontal="left"/>
    </xf>
    <xf numFmtId="169" fontId="36" fillId="0" borderId="0" xfId="0" applyNumberFormat="1" applyFont="1" applyFill="1" applyBorder="1" applyAlignment="1">
      <alignment vertical="center"/>
    </xf>
    <xf numFmtId="165" fontId="36" fillId="0" borderId="0" xfId="0" applyNumberFormat="1" applyFont="1" applyBorder="1" applyAlignment="1">
      <alignment vertical="center"/>
    </xf>
    <xf numFmtId="169" fontId="36" fillId="0" borderId="0" xfId="0" applyNumberFormat="1" applyFont="1" applyBorder="1" applyAlignment="1">
      <alignment vertical="center"/>
    </xf>
    <xf numFmtId="0" fontId="35" fillId="4" borderId="0" xfId="0" applyFont="1" applyFill="1"/>
    <xf numFmtId="49" fontId="29" fillId="0" borderId="0" xfId="0" applyNumberFormat="1" applyFont="1"/>
    <xf numFmtId="0" fontId="29" fillId="0" borderId="0" xfId="0" applyFont="1" applyAlignment="1">
      <alignment horizontal="center"/>
    </xf>
    <xf numFmtId="1" fontId="43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vertical="center"/>
    </xf>
    <xf numFmtId="169" fontId="24" fillId="0" borderId="0" xfId="0" applyNumberFormat="1" applyFont="1" applyBorder="1" applyAlignment="1">
      <alignment vertical="center"/>
    </xf>
    <xf numFmtId="0" fontId="35" fillId="0" borderId="51" xfId="0" applyFont="1" applyFill="1" applyBorder="1" applyAlignment="1">
      <alignment horizontal="left" indent="1"/>
    </xf>
    <xf numFmtId="174" fontId="35" fillId="2" borderId="53" xfId="0" applyNumberFormat="1" applyFont="1" applyFill="1" applyBorder="1" applyAlignment="1" applyProtection="1">
      <alignment horizontal="right"/>
    </xf>
    <xf numFmtId="0" fontId="35" fillId="0" borderId="18" xfId="0" applyFont="1" applyFill="1" applyBorder="1" applyAlignment="1">
      <alignment horizontal="left" indent="1"/>
    </xf>
    <xf numFmtId="174" fontId="35" fillId="2" borderId="54" xfId="0" applyNumberFormat="1" applyFont="1" applyFill="1" applyBorder="1" applyAlignment="1" applyProtection="1">
      <alignment horizontal="right"/>
    </xf>
    <xf numFmtId="0" fontId="35" fillId="0" borderId="18" xfId="0" quotePrefix="1" applyFont="1" applyFill="1" applyBorder="1" applyAlignment="1">
      <alignment horizontal="left" indent="1"/>
    </xf>
    <xf numFmtId="174" fontId="35" fillId="0" borderId="23" xfId="0" applyNumberFormat="1" applyFont="1" applyFill="1" applyBorder="1" applyAlignment="1" applyProtection="1">
      <alignment horizontal="right"/>
    </xf>
    <xf numFmtId="0" fontId="35" fillId="0" borderId="55" xfId="0" quotePrefix="1" applyFont="1" applyFill="1" applyBorder="1" applyAlignment="1">
      <alignment horizontal="left" indent="1"/>
    </xf>
    <xf numFmtId="174" fontId="35" fillId="2" borderId="57" xfId="0" applyNumberFormat="1" applyFont="1" applyFill="1" applyBorder="1" applyAlignment="1" applyProtection="1">
      <alignment horizontal="right"/>
    </xf>
    <xf numFmtId="0" fontId="35" fillId="0" borderId="51" xfId="0" applyFont="1" applyBorder="1" applyAlignment="1">
      <alignment horizontal="left" indent="1"/>
    </xf>
    <xf numFmtId="174" fontId="35" fillId="2" borderId="52" xfId="0" applyNumberFormat="1" applyFont="1" applyFill="1" applyBorder="1" applyAlignment="1">
      <alignment horizontal="right"/>
    </xf>
    <xf numFmtId="174" fontId="35" fillId="2" borderId="53" xfId="0" applyNumberFormat="1" applyFont="1" applyFill="1" applyBorder="1" applyAlignment="1">
      <alignment horizontal="right"/>
    </xf>
    <xf numFmtId="0" fontId="35" fillId="0" borderId="18" xfId="0" applyFont="1" applyBorder="1" applyAlignment="1">
      <alignment horizontal="left" indent="1"/>
    </xf>
    <xf numFmtId="174" fontId="35" fillId="2" borderId="23" xfId="0" applyNumberFormat="1" applyFont="1" applyFill="1" applyBorder="1" applyAlignment="1">
      <alignment horizontal="right"/>
    </xf>
    <xf numFmtId="174" fontId="35" fillId="2" borderId="54" xfId="0" applyNumberFormat="1" applyFont="1" applyFill="1" applyBorder="1" applyAlignment="1">
      <alignment horizontal="right"/>
    </xf>
    <xf numFmtId="0" fontId="35" fillId="0" borderId="18" xfId="0" quotePrefix="1" applyFont="1" applyBorder="1" applyAlignment="1">
      <alignment horizontal="left" indent="1"/>
    </xf>
    <xf numFmtId="174" fontId="35" fillId="0" borderId="23" xfId="0" applyNumberFormat="1" applyFont="1" applyBorder="1" applyAlignment="1">
      <alignment horizontal="right"/>
    </xf>
    <xf numFmtId="0" fontId="35" fillId="0" borderId="55" xfId="0" quotePrefix="1" applyFont="1" applyBorder="1" applyAlignment="1">
      <alignment horizontal="left" indent="1"/>
    </xf>
    <xf numFmtId="174" fontId="35" fillId="2" borderId="56" xfId="0" applyNumberFormat="1" applyFont="1" applyFill="1" applyBorder="1" applyAlignment="1">
      <alignment horizontal="right"/>
    </xf>
    <xf numFmtId="174" fontId="35" fillId="2" borderId="57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right"/>
    </xf>
    <xf numFmtId="165" fontId="34" fillId="7" borderId="37" xfId="0" applyNumberFormat="1" applyFont="1" applyFill="1" applyBorder="1" applyAlignment="1">
      <alignment horizontal="center" vertical="center" wrapText="1"/>
    </xf>
    <xf numFmtId="165" fontId="34" fillId="7" borderId="38" xfId="0" applyNumberFormat="1" applyFont="1" applyFill="1" applyBorder="1" applyAlignment="1">
      <alignment horizontal="center" vertical="center" wrapText="1"/>
    </xf>
    <xf numFmtId="165" fontId="34" fillId="7" borderId="42" xfId="0" applyNumberFormat="1" applyFont="1" applyFill="1" applyBorder="1" applyAlignment="1">
      <alignment horizontal="center" vertical="center" wrapText="1"/>
    </xf>
    <xf numFmtId="165" fontId="34" fillId="7" borderId="4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2" fontId="34" fillId="7" borderId="42" xfId="0" quotePrefix="1" applyNumberFormat="1" applyFont="1" applyFill="1" applyBorder="1" applyAlignment="1">
      <alignment horizontal="center" vertical="center"/>
    </xf>
    <xf numFmtId="2" fontId="34" fillId="7" borderId="43" xfId="0" quotePrefix="1" applyNumberFormat="1" applyFont="1" applyFill="1" applyBorder="1" applyAlignment="1">
      <alignment horizontal="center" vertical="center"/>
    </xf>
    <xf numFmtId="170" fontId="35" fillId="4" borderId="51" xfId="2" applyNumberFormat="1" applyFont="1" applyFill="1" applyBorder="1" applyAlignment="1">
      <alignment horizontal="left" wrapText="1"/>
    </xf>
    <xf numFmtId="175" fontId="35" fillId="4" borderId="52" xfId="0" applyNumberFormat="1" applyFont="1" applyFill="1" applyBorder="1" applyAlignment="1" applyProtection="1">
      <alignment horizontal="right"/>
    </xf>
    <xf numFmtId="175" fontId="35" fillId="4" borderId="53" xfId="0" applyNumberFormat="1" applyFont="1" applyFill="1" applyBorder="1" applyAlignment="1" applyProtection="1">
      <alignment horizontal="right"/>
    </xf>
    <xf numFmtId="170" fontId="35" fillId="4" borderId="18" xfId="2" applyNumberFormat="1" applyFont="1" applyFill="1" applyBorder="1" applyAlignment="1">
      <alignment horizontal="left" vertical="justify" wrapText="1"/>
    </xf>
    <xf numFmtId="175" fontId="35" fillId="4" borderId="23" xfId="0" applyNumberFormat="1" applyFont="1" applyFill="1" applyBorder="1" applyAlignment="1" applyProtection="1">
      <alignment horizontal="right"/>
    </xf>
    <xf numFmtId="175" fontId="35" fillId="4" borderId="54" xfId="0" applyNumberFormat="1" applyFont="1" applyFill="1" applyBorder="1" applyAlignment="1" applyProtection="1">
      <alignment horizontal="right"/>
    </xf>
    <xf numFmtId="0" fontId="35" fillId="4" borderId="18" xfId="0" applyFont="1" applyFill="1" applyBorder="1" applyAlignment="1">
      <alignment horizontal="left" vertical="justify" wrapText="1"/>
    </xf>
    <xf numFmtId="0" fontId="35" fillId="4" borderId="18" xfId="0" quotePrefix="1" applyFont="1" applyFill="1" applyBorder="1" applyAlignment="1">
      <alignment horizontal="left" vertical="center"/>
    </xf>
    <xf numFmtId="175" fontId="38" fillId="4" borderId="23" xfId="0" applyNumberFormat="1" applyFont="1" applyFill="1" applyBorder="1" applyAlignment="1" applyProtection="1">
      <alignment horizontal="right"/>
    </xf>
    <xf numFmtId="0" fontId="36" fillId="4" borderId="18" xfId="0" applyFont="1" applyFill="1" applyBorder="1" applyAlignment="1">
      <alignment horizontal="left" vertical="center"/>
    </xf>
    <xf numFmtId="175" fontId="36" fillId="4" borderId="23" xfId="0" applyNumberFormat="1" applyFont="1" applyFill="1" applyBorder="1" applyAlignment="1" applyProtection="1">
      <alignment horizontal="right"/>
    </xf>
    <xf numFmtId="175" fontId="36" fillId="4" borderId="54" xfId="0" applyNumberFormat="1" applyFont="1" applyFill="1" applyBorder="1" applyAlignment="1" applyProtection="1">
      <alignment horizontal="right"/>
    </xf>
    <xf numFmtId="175" fontId="44" fillId="4" borderId="23" xfId="0" applyNumberFormat="1" applyFont="1" applyFill="1" applyBorder="1" applyAlignment="1" applyProtection="1">
      <alignment horizontal="right"/>
    </xf>
    <xf numFmtId="175" fontId="38" fillId="4" borderId="54" xfId="0" applyNumberFormat="1" applyFont="1" applyFill="1" applyBorder="1" applyAlignment="1" applyProtection="1">
      <alignment horizontal="right"/>
    </xf>
    <xf numFmtId="0" fontId="35" fillId="4" borderId="18" xfId="0" applyFont="1" applyFill="1" applyBorder="1" applyAlignment="1">
      <alignment horizontal="left" indent="1"/>
    </xf>
    <xf numFmtId="0" fontId="36" fillId="4" borderId="18" xfId="0" applyFont="1" applyFill="1" applyBorder="1" applyAlignment="1">
      <alignment vertical="center"/>
    </xf>
    <xf numFmtId="0" fontId="36" fillId="4" borderId="18" xfId="0" quotePrefix="1" applyFont="1" applyFill="1" applyBorder="1" applyAlignment="1">
      <alignment horizontal="left" vertical="center"/>
    </xf>
    <xf numFmtId="0" fontId="36" fillId="4" borderId="55" xfId="0" applyFont="1" applyFill="1" applyBorder="1"/>
    <xf numFmtId="175" fontId="36" fillId="4" borderId="56" xfId="0" applyNumberFormat="1" applyFont="1" applyFill="1" applyBorder="1" applyAlignment="1" applyProtection="1">
      <alignment horizontal="right"/>
    </xf>
    <xf numFmtId="175" fontId="36" fillId="4" borderId="57" xfId="0" applyNumberFormat="1" applyFont="1" applyFill="1" applyBorder="1" applyAlignment="1" applyProtection="1">
      <alignment horizontal="right"/>
    </xf>
    <xf numFmtId="2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170" fontId="35" fillId="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70" fontId="35" fillId="4" borderId="51" xfId="2" applyNumberFormat="1" applyFont="1" applyFill="1" applyBorder="1" applyAlignment="1">
      <alignment horizontal="left" vertical="justify" wrapText="1"/>
    </xf>
    <xf numFmtId="0" fontId="35" fillId="4" borderId="18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46" fillId="0" borderId="0" xfId="0" applyFont="1" applyFill="1"/>
    <xf numFmtId="2" fontId="35" fillId="0" borderId="0" xfId="0" applyNumberFormat="1" applyFont="1" applyFill="1" applyAlignment="1">
      <alignment horizontal="center"/>
    </xf>
    <xf numFmtId="167" fontId="35" fillId="0" borderId="0" xfId="0" applyNumberFormat="1" applyFont="1" applyFill="1"/>
    <xf numFmtId="2" fontId="35" fillId="0" borderId="0" xfId="0" applyNumberFormat="1" applyFont="1" applyFill="1" applyBorder="1" applyAlignment="1">
      <alignment vertical="center"/>
    </xf>
    <xf numFmtId="170" fontId="35" fillId="4" borderId="18" xfId="2" applyNumberFormat="1" applyFont="1" applyFill="1" applyBorder="1" applyAlignment="1">
      <alignment horizontal="left" wrapText="1"/>
    </xf>
    <xf numFmtId="0" fontId="35" fillId="4" borderId="18" xfId="0" applyFont="1" applyFill="1" applyBorder="1" applyAlignment="1">
      <alignment horizontal="left" wrapText="1"/>
    </xf>
    <xf numFmtId="176" fontId="35" fillId="4" borderId="23" xfId="0" applyNumberFormat="1" applyFont="1" applyFill="1" applyBorder="1" applyAlignment="1" applyProtection="1">
      <alignment horizontal="right"/>
    </xf>
    <xf numFmtId="0" fontId="36" fillId="4" borderId="18" xfId="0" applyFont="1" applyFill="1" applyBorder="1" applyAlignment="1">
      <alignment horizontal="left"/>
    </xf>
    <xf numFmtId="0" fontId="36" fillId="4" borderId="18" xfId="0" applyFont="1" applyFill="1" applyBorder="1" applyAlignment="1"/>
    <xf numFmtId="0" fontId="36" fillId="4" borderId="18" xfId="0" quotePrefix="1" applyFont="1" applyFill="1" applyBorder="1" applyAlignment="1">
      <alignment horizontal="left"/>
    </xf>
    <xf numFmtId="0" fontId="36" fillId="4" borderId="55" xfId="0" applyFont="1" applyFill="1" applyBorder="1" applyAlignment="1"/>
    <xf numFmtId="0" fontId="34" fillId="7" borderId="42" xfId="0" applyFont="1" applyFill="1" applyBorder="1" applyAlignment="1" applyProtection="1">
      <alignment horizontal="center" vertical="center"/>
    </xf>
    <xf numFmtId="0" fontId="34" fillId="7" borderId="4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51" xfId="0" applyFont="1" applyBorder="1"/>
    <xf numFmtId="175" fontId="35" fillId="0" borderId="52" xfId="0" applyNumberFormat="1" applyFont="1" applyFill="1" applyBorder="1" applyAlignment="1" applyProtection="1">
      <alignment horizontal="right"/>
    </xf>
    <xf numFmtId="175" fontId="35" fillId="0" borderId="53" xfId="0" applyNumberFormat="1" applyFont="1" applyFill="1" applyBorder="1" applyAlignment="1" applyProtection="1">
      <alignment horizontal="right"/>
    </xf>
    <xf numFmtId="0" fontId="35" fillId="0" borderId="18" xfId="0" applyFont="1" applyBorder="1"/>
    <xf numFmtId="175" fontId="35" fillId="0" borderId="23" xfId="0" applyNumberFormat="1" applyFont="1" applyFill="1" applyBorder="1" applyAlignment="1" applyProtection="1">
      <alignment horizontal="right"/>
    </xf>
    <xf numFmtId="175" fontId="35" fillId="0" borderId="54" xfId="0" applyNumberFormat="1" applyFont="1" applyFill="1" applyBorder="1" applyAlignment="1" applyProtection="1">
      <alignment horizontal="right"/>
    </xf>
    <xf numFmtId="0" fontId="36" fillId="0" borderId="18" xfId="0" applyFont="1" applyFill="1" applyBorder="1"/>
    <xf numFmtId="175" fontId="36" fillId="0" borderId="23" xfId="0" applyNumberFormat="1" applyFont="1" applyFill="1" applyBorder="1" applyAlignment="1" applyProtection="1">
      <alignment horizontal="right"/>
    </xf>
    <xf numFmtId="175" fontId="36" fillId="0" borderId="54" xfId="0" applyNumberFormat="1" applyFont="1" applyFill="1" applyBorder="1" applyAlignment="1" applyProtection="1">
      <alignment horizontal="right"/>
    </xf>
    <xf numFmtId="0" fontId="36" fillId="0" borderId="55" xfId="0" applyFont="1" applyFill="1" applyBorder="1"/>
    <xf numFmtId="175" fontId="36" fillId="0" borderId="56" xfId="0" applyNumberFormat="1" applyFont="1" applyFill="1" applyBorder="1" applyAlignment="1" applyProtection="1">
      <alignment horizontal="right"/>
    </xf>
    <xf numFmtId="175" fontId="36" fillId="0" borderId="57" xfId="0" applyNumberFormat="1" applyFont="1" applyFill="1" applyBorder="1" applyAlignment="1" applyProtection="1">
      <alignment horizontal="right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vertical="center"/>
    </xf>
    <xf numFmtId="0" fontId="47" fillId="0" borderId="0" xfId="0" applyFont="1" applyFill="1"/>
    <xf numFmtId="2" fontId="33" fillId="0" borderId="0" xfId="0" applyNumberFormat="1" applyFont="1" applyFill="1" applyAlignment="1">
      <alignment horizontal="center"/>
    </xf>
    <xf numFmtId="2" fontId="34" fillId="7" borderId="17" xfId="0" applyNumberFormat="1" applyFont="1" applyFill="1" applyBorder="1" applyAlignment="1">
      <alignment horizontal="center" vertical="center"/>
    </xf>
    <xf numFmtId="2" fontId="34" fillId="7" borderId="17" xfId="0" quotePrefix="1" applyNumberFormat="1" applyFont="1" applyFill="1" applyBorder="1" applyAlignment="1">
      <alignment horizontal="center" vertical="center"/>
    </xf>
    <xf numFmtId="2" fontId="34" fillId="7" borderId="44" xfId="0" quotePrefix="1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170" fontId="33" fillId="0" borderId="51" xfId="2" applyNumberFormat="1" applyFont="1" applyFill="1" applyBorder="1" applyAlignment="1">
      <alignment horizontal="left" wrapText="1"/>
    </xf>
    <xf numFmtId="175" fontId="33" fillId="0" borderId="52" xfId="0" applyNumberFormat="1" applyFont="1" applyFill="1" applyBorder="1" applyAlignment="1" applyProtection="1">
      <alignment horizontal="right"/>
    </xf>
    <xf numFmtId="175" fontId="33" fillId="0" borderId="53" xfId="0" applyNumberFormat="1" applyFont="1" applyFill="1" applyBorder="1" applyAlignment="1" applyProtection="1">
      <alignment horizontal="right"/>
    </xf>
    <xf numFmtId="170" fontId="33" fillId="0" borderId="18" xfId="2" applyNumberFormat="1" applyFont="1" applyFill="1" applyBorder="1" applyAlignment="1">
      <alignment horizontal="left" vertical="justify" wrapText="1"/>
    </xf>
    <xf numFmtId="175" fontId="33" fillId="0" borderId="23" xfId="0" applyNumberFormat="1" applyFont="1" applyFill="1" applyBorder="1" applyAlignment="1" applyProtection="1">
      <alignment horizontal="right"/>
    </xf>
    <xf numFmtId="175" fontId="33" fillId="0" borderId="54" xfId="0" applyNumberFormat="1" applyFont="1" applyFill="1" applyBorder="1" applyAlignment="1" applyProtection="1">
      <alignment horizontal="right"/>
    </xf>
    <xf numFmtId="0" fontId="33" fillId="0" borderId="18" xfId="0" applyFont="1" applyFill="1" applyBorder="1" applyAlignment="1">
      <alignment horizontal="left" vertical="justify" wrapText="1"/>
    </xf>
    <xf numFmtId="0" fontId="33" fillId="0" borderId="18" xfId="0" quotePrefix="1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175" fontId="34" fillId="0" borderId="23" xfId="0" applyNumberFormat="1" applyFont="1" applyFill="1" applyBorder="1" applyAlignment="1" applyProtection="1">
      <alignment horizontal="right"/>
    </xf>
    <xf numFmtId="175" fontId="34" fillId="0" borderId="54" xfId="0" applyNumberFormat="1" applyFont="1" applyFill="1" applyBorder="1" applyAlignment="1" applyProtection="1">
      <alignment horizontal="right"/>
    </xf>
    <xf numFmtId="0" fontId="33" fillId="0" borderId="18" xfId="0" applyFont="1" applyFill="1" applyBorder="1" applyAlignment="1">
      <alignment horizontal="left" indent="1"/>
    </xf>
    <xf numFmtId="0" fontId="34" fillId="0" borderId="18" xfId="0" applyFont="1" applyFill="1" applyBorder="1" applyAlignment="1">
      <alignment vertical="center"/>
    </xf>
    <xf numFmtId="0" fontId="34" fillId="0" borderId="18" xfId="0" quotePrefix="1" applyFont="1" applyFill="1" applyBorder="1" applyAlignment="1">
      <alignment horizontal="left" vertical="center"/>
    </xf>
    <xf numFmtId="0" fontId="34" fillId="0" borderId="55" xfId="0" applyFont="1" applyFill="1" applyBorder="1"/>
    <xf numFmtId="175" fontId="34" fillId="0" borderId="56" xfId="0" applyNumberFormat="1" applyFont="1" applyFill="1" applyBorder="1" applyAlignment="1" applyProtection="1">
      <alignment horizontal="right"/>
    </xf>
    <xf numFmtId="175" fontId="34" fillId="0" borderId="57" xfId="0" applyNumberFormat="1" applyFont="1" applyFill="1" applyBorder="1" applyAlignment="1" applyProtection="1">
      <alignment horizontal="right"/>
    </xf>
    <xf numFmtId="168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/>
    <xf numFmtId="0" fontId="29" fillId="0" borderId="0" xfId="0" applyFont="1" applyFill="1"/>
    <xf numFmtId="167" fontId="35" fillId="0" borderId="52" xfId="0" applyNumberFormat="1" applyFont="1" applyFill="1" applyBorder="1"/>
    <xf numFmtId="167" fontId="35" fillId="0" borderId="23" xfId="0" applyNumberFormat="1" applyFont="1" applyFill="1" applyBorder="1"/>
    <xf numFmtId="167" fontId="36" fillId="0" borderId="23" xfId="0" applyNumberFormat="1" applyFont="1" applyFill="1" applyBorder="1"/>
    <xf numFmtId="167" fontId="36" fillId="0" borderId="56" xfId="0" applyNumberFormat="1" applyFont="1" applyFill="1" applyBorder="1"/>
    <xf numFmtId="0" fontId="33" fillId="0" borderId="0" xfId="0" applyFont="1" applyFill="1" applyAlignment="1">
      <alignment vertical="center"/>
    </xf>
    <xf numFmtId="175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Border="1"/>
    <xf numFmtId="168" fontId="35" fillId="0" borderId="0" xfId="0" applyNumberFormat="1" applyFont="1" applyFill="1" applyBorder="1"/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34" fillId="7" borderId="69" xfId="0" applyFont="1" applyFill="1" applyBorder="1" applyAlignment="1">
      <alignment horizontal="center" vertical="center"/>
    </xf>
    <xf numFmtId="0" fontId="34" fillId="7" borderId="70" xfId="0" applyFont="1" applyFill="1" applyBorder="1" applyAlignment="1">
      <alignment horizontal="center" vertical="center" wrapText="1"/>
    </xf>
    <xf numFmtId="0" fontId="34" fillId="7" borderId="71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left"/>
    </xf>
    <xf numFmtId="0" fontId="35" fillId="0" borderId="55" xfId="0" applyFont="1" applyFill="1" applyBorder="1" applyAlignment="1">
      <alignment horizontal="left"/>
    </xf>
    <xf numFmtId="175" fontId="35" fillId="0" borderId="56" xfId="0" applyNumberFormat="1" applyFont="1" applyFill="1" applyBorder="1" applyAlignment="1" applyProtection="1">
      <alignment horizontal="right"/>
    </xf>
    <xf numFmtId="175" fontId="35" fillId="0" borderId="57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1" fontId="34" fillId="7" borderId="37" xfId="0" applyNumberFormat="1" applyFont="1" applyFill="1" applyBorder="1" applyAlignment="1">
      <alignment horizontal="center" vertical="center"/>
    </xf>
    <xf numFmtId="1" fontId="34" fillId="7" borderId="38" xfId="0" applyNumberFormat="1" applyFont="1" applyFill="1" applyBorder="1" applyAlignment="1">
      <alignment horizontal="center" vertical="center"/>
    </xf>
    <xf numFmtId="4" fontId="35" fillId="0" borderId="52" xfId="0" applyNumberFormat="1" applyFont="1" applyBorder="1" applyAlignment="1">
      <alignment horizontal="right" indent="2"/>
    </xf>
    <xf numFmtId="4" fontId="35" fillId="4" borderId="53" xfId="0" applyNumberFormat="1" applyFont="1" applyFill="1" applyBorder="1" applyAlignment="1">
      <alignment horizontal="right" indent="2"/>
    </xf>
    <xf numFmtId="4" fontId="35" fillId="0" borderId="23" xfId="0" applyNumberFormat="1" applyFont="1" applyBorder="1" applyAlignment="1">
      <alignment horizontal="right" indent="2"/>
    </xf>
    <xf numFmtId="4" fontId="35" fillId="4" borderId="54" xfId="0" applyNumberFormat="1" applyFont="1" applyFill="1" applyBorder="1" applyAlignment="1">
      <alignment horizontal="right" indent="2"/>
    </xf>
    <xf numFmtId="0" fontId="35" fillId="0" borderId="55" xfId="0" applyFont="1" applyBorder="1"/>
    <xf numFmtId="4" fontId="35" fillId="0" borderId="56" xfId="0" applyNumberFormat="1" applyFont="1" applyFill="1" applyBorder="1" applyAlignment="1">
      <alignment horizontal="right" indent="1"/>
    </xf>
    <xf numFmtId="4" fontId="35" fillId="4" borderId="57" xfId="0" applyNumberFormat="1" applyFont="1" applyFill="1" applyBorder="1" applyAlignment="1">
      <alignment horizontal="right" indent="1"/>
    </xf>
    <xf numFmtId="0" fontId="36" fillId="7" borderId="48" xfId="0" applyFont="1" applyFill="1" applyBorder="1" applyAlignment="1">
      <alignment horizontal="left" indent="1"/>
    </xf>
    <xf numFmtId="4" fontId="36" fillId="7" borderId="49" xfId="0" applyNumberFormat="1" applyFont="1" applyFill="1" applyBorder="1" applyAlignment="1" applyProtection="1">
      <alignment horizontal="right" indent="2"/>
    </xf>
    <xf numFmtId="4" fontId="36" fillId="7" borderId="50" xfId="0" applyNumberFormat="1" applyFont="1" applyFill="1" applyBorder="1" applyAlignment="1" applyProtection="1">
      <alignment horizontal="right" indent="2"/>
    </xf>
    <xf numFmtId="4" fontId="28" fillId="0" borderId="0" xfId="0" applyNumberFormat="1" applyFont="1" applyFill="1" applyBorder="1" applyAlignment="1"/>
    <xf numFmtId="1" fontId="34" fillId="7" borderId="63" xfId="0" applyNumberFormat="1" applyFont="1" applyFill="1" applyBorder="1" applyAlignment="1">
      <alignment horizontal="center" vertical="top"/>
    </xf>
    <xf numFmtId="1" fontId="34" fillId="7" borderId="17" xfId="0" applyNumberFormat="1" applyFont="1" applyFill="1" applyBorder="1" applyAlignment="1">
      <alignment horizontal="center" vertical="center"/>
    </xf>
    <xf numFmtId="2" fontId="35" fillId="0" borderId="52" xfId="0" applyNumberFormat="1" applyFont="1" applyFill="1" applyBorder="1" applyAlignment="1">
      <alignment horizontal="right" indent="1"/>
    </xf>
    <xf numFmtId="2" fontId="35" fillId="0" borderId="23" xfId="0" applyNumberFormat="1" applyFont="1" applyFill="1" applyBorder="1" applyAlignment="1">
      <alignment horizontal="right" indent="1"/>
    </xf>
    <xf numFmtId="0" fontId="34" fillId="7" borderId="42" xfId="8" applyFont="1" applyFill="1" applyBorder="1" applyAlignment="1">
      <alignment horizontal="center" vertical="center"/>
    </xf>
    <xf numFmtId="0" fontId="35" fillId="0" borderId="18" xfId="8" applyFont="1" applyFill="1" applyBorder="1"/>
    <xf numFmtId="0" fontId="35" fillId="0" borderId="51" xfId="8" applyFont="1" applyFill="1" applyBorder="1"/>
    <xf numFmtId="176" fontId="35" fillId="2" borderId="52" xfId="8" applyNumberFormat="1" applyFont="1" applyFill="1" applyBorder="1" applyAlignment="1" applyProtection="1">
      <alignment horizontal="right"/>
    </xf>
    <xf numFmtId="4" fontId="35" fillId="0" borderId="52" xfId="7" applyNumberFormat="1" applyFont="1" applyBorder="1"/>
    <xf numFmtId="176" fontId="35" fillId="2" borderId="53" xfId="8" applyNumberFormat="1" applyFont="1" applyFill="1" applyBorder="1" applyAlignment="1" applyProtection="1">
      <alignment horizontal="right"/>
    </xf>
    <xf numFmtId="176" fontId="35" fillId="2" borderId="23" xfId="8" applyNumberFormat="1" applyFont="1" applyFill="1" applyBorder="1" applyAlignment="1" applyProtection="1">
      <alignment horizontal="right"/>
    </xf>
    <xf numFmtId="4" fontId="35" fillId="0" borderId="23" xfId="7" applyNumberFormat="1" applyFont="1" applyBorder="1"/>
    <xf numFmtId="176" fontId="35" fillId="2" borderId="54" xfId="8" applyNumberFormat="1" applyFont="1" applyFill="1" applyBorder="1" applyAlignment="1" applyProtection="1">
      <alignment horizontal="right"/>
    </xf>
    <xf numFmtId="4" fontId="35" fillId="0" borderId="18" xfId="8" applyNumberFormat="1" applyFont="1" applyFill="1" applyBorder="1"/>
    <xf numFmtId="0" fontId="35" fillId="0" borderId="55" xfId="8" applyFont="1" applyFill="1" applyBorder="1"/>
    <xf numFmtId="176" fontId="35" fillId="2" borderId="56" xfId="8" applyNumberFormat="1" applyFont="1" applyFill="1" applyBorder="1" applyAlignment="1" applyProtection="1">
      <alignment horizontal="right"/>
    </xf>
    <xf numFmtId="176" fontId="35" fillId="2" borderId="57" xfId="8" applyNumberFormat="1" applyFont="1" applyFill="1" applyBorder="1" applyAlignment="1" applyProtection="1">
      <alignment horizontal="right"/>
    </xf>
    <xf numFmtId="0" fontId="23" fillId="2" borderId="0" xfId="8" applyFont="1" applyFill="1" applyBorder="1"/>
    <xf numFmtId="176" fontId="23" fillId="2" borderId="0" xfId="8" applyNumberFormat="1" applyFont="1" applyFill="1" applyBorder="1"/>
    <xf numFmtId="0" fontId="23" fillId="0" borderId="0" xfId="8" applyFont="1" applyFill="1" applyBorder="1" applyAlignment="1"/>
    <xf numFmtId="0" fontId="36" fillId="7" borderId="48" xfId="8" applyFont="1" applyFill="1" applyBorder="1"/>
    <xf numFmtId="176" fontId="36" fillId="7" borderId="49" xfId="8" applyNumberFormat="1" applyFont="1" applyFill="1" applyBorder="1" applyAlignment="1" applyProtection="1">
      <alignment horizontal="right"/>
    </xf>
    <xf numFmtId="176" fontId="36" fillId="7" borderId="50" xfId="8" applyNumberFormat="1" applyFont="1" applyFill="1" applyBorder="1" applyAlignment="1" applyProtection="1">
      <alignment horizontal="right"/>
    </xf>
    <xf numFmtId="0" fontId="10" fillId="0" borderId="0" xfId="8" applyFont="1" applyFill="1" applyBorder="1"/>
    <xf numFmtId="37" fontId="1" fillId="0" borderId="0" xfId="8" applyNumberFormat="1" applyFont="1" applyFill="1" applyBorder="1"/>
    <xf numFmtId="167" fontId="9" fillId="0" borderId="0" xfId="8" applyNumberFormat="1" applyFont="1" applyFill="1" applyBorder="1" applyAlignment="1">
      <alignment horizontal="center"/>
    </xf>
    <xf numFmtId="174" fontId="35" fillId="2" borderId="0" xfId="0" applyNumberFormat="1" applyFont="1" applyFill="1" applyBorder="1" applyAlignment="1" applyProtection="1">
      <alignment horizontal="left" vertical="top"/>
    </xf>
    <xf numFmtId="0" fontId="30" fillId="0" borderId="0" xfId="0" applyFont="1" applyFill="1" applyAlignment="1">
      <alignment horizontal="center"/>
    </xf>
    <xf numFmtId="0" fontId="37" fillId="7" borderId="16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40" fillId="7" borderId="36" xfId="0" applyFont="1" applyFill="1" applyBorder="1" applyAlignment="1">
      <alignment horizontal="center" vertical="center"/>
    </xf>
    <xf numFmtId="0" fontId="40" fillId="7" borderId="39" xfId="0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 horizontal="center" vertical="center"/>
    </xf>
    <xf numFmtId="0" fontId="40" fillId="7" borderId="37" xfId="0" applyFont="1" applyFill="1" applyBorder="1" applyAlignment="1">
      <alignment horizontal="center" vertical="center"/>
    </xf>
    <xf numFmtId="2" fontId="40" fillId="7" borderId="14" xfId="0" applyNumberFormat="1" applyFont="1" applyFill="1" applyBorder="1" applyAlignment="1">
      <alignment horizontal="center" vertical="center"/>
    </xf>
    <xf numFmtId="2" fontId="40" fillId="7" borderId="42" xfId="0" applyNumberFormat="1" applyFont="1" applyFill="1" applyBorder="1" applyAlignment="1">
      <alignment horizontal="center" vertical="center"/>
    </xf>
    <xf numFmtId="49" fontId="40" fillId="7" borderId="14" xfId="0" applyNumberFormat="1" applyFont="1" applyFill="1" applyBorder="1" applyAlignment="1">
      <alignment horizontal="center" vertical="center"/>
    </xf>
    <xf numFmtId="49" fontId="40" fillId="7" borderId="42" xfId="0" applyNumberFormat="1" applyFont="1" applyFill="1" applyBorder="1" applyAlignment="1">
      <alignment horizontal="center" vertical="center"/>
    </xf>
    <xf numFmtId="0" fontId="40" fillId="7" borderId="46" xfId="0" applyFont="1" applyFill="1" applyBorder="1" applyAlignment="1">
      <alignment horizontal="center" vertical="center" wrapText="1" shrinkToFit="1"/>
    </xf>
    <xf numFmtId="0" fontId="40" fillId="7" borderId="47" xfId="0" applyFont="1" applyFill="1" applyBorder="1" applyAlignment="1">
      <alignment horizontal="center" vertical="center" wrapText="1" shrinkToFit="1"/>
    </xf>
    <xf numFmtId="0" fontId="40" fillId="7" borderId="4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/>
    </xf>
    <xf numFmtId="0" fontId="34" fillId="7" borderId="36" xfId="0" applyFont="1" applyFill="1" applyBorder="1" applyAlignment="1">
      <alignment horizontal="center" vertical="center"/>
    </xf>
    <xf numFmtId="0" fontId="34" fillId="7" borderId="41" xfId="0" applyFont="1" applyFill="1" applyBorder="1" applyAlignment="1">
      <alignment horizontal="center" vertical="center"/>
    </xf>
    <xf numFmtId="0" fontId="34" fillId="7" borderId="37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3" fontId="34" fillId="7" borderId="37" xfId="0" applyNumberFormat="1" applyFont="1" applyFill="1" applyBorder="1" applyAlignment="1">
      <alignment horizontal="center" vertical="center" wrapText="1"/>
    </xf>
    <xf numFmtId="3" fontId="34" fillId="7" borderId="38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165" fontId="34" fillId="7" borderId="61" xfId="0" applyNumberFormat="1" applyFont="1" applyFill="1" applyBorder="1" applyAlignment="1">
      <alignment horizontal="center" vertical="center" wrapText="1"/>
    </xf>
    <xf numFmtId="165" fontId="34" fillId="7" borderId="6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7" borderId="65" xfId="0" applyFont="1" applyFill="1" applyBorder="1" applyAlignment="1">
      <alignment horizontal="center" vertical="center"/>
    </xf>
    <xf numFmtId="0" fontId="34" fillId="7" borderId="66" xfId="0" applyFont="1" applyFill="1" applyBorder="1" applyAlignment="1">
      <alignment horizontal="center" vertical="center"/>
    </xf>
    <xf numFmtId="1" fontId="34" fillId="7" borderId="37" xfId="0" applyNumberFormat="1" applyFont="1" applyFill="1" applyBorder="1" applyAlignment="1">
      <alignment horizontal="center" vertical="center"/>
    </xf>
    <xf numFmtId="1" fontId="34" fillId="7" borderId="38" xfId="0" applyNumberFormat="1" applyFont="1" applyFill="1" applyBorder="1" applyAlignment="1">
      <alignment horizontal="center" vertical="center"/>
    </xf>
    <xf numFmtId="0" fontId="34" fillId="7" borderId="37" xfId="0" applyNumberFormat="1" applyFont="1" applyFill="1" applyBorder="1" applyAlignment="1">
      <alignment horizontal="center" vertical="center"/>
    </xf>
    <xf numFmtId="0" fontId="34" fillId="7" borderId="38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34" fillId="7" borderId="68" xfId="0" applyFont="1" applyFill="1" applyBorder="1" applyAlignment="1">
      <alignment horizontal="center" vertical="center"/>
    </xf>
    <xf numFmtId="0" fontId="34" fillId="7" borderId="36" xfId="0" applyFont="1" applyFill="1" applyBorder="1" applyAlignment="1" applyProtection="1">
      <alignment horizontal="center" vertical="center" wrapText="1"/>
    </xf>
    <xf numFmtId="0" fontId="34" fillId="7" borderId="41" xfId="0" applyFont="1" applyFill="1" applyBorder="1" applyAlignment="1">
      <alignment vertical="center" wrapText="1"/>
    </xf>
    <xf numFmtId="0" fontId="34" fillId="7" borderId="37" xfId="0" applyFont="1" applyFill="1" applyBorder="1" applyAlignment="1" applyProtection="1">
      <alignment horizontal="center" vertical="center"/>
    </xf>
    <xf numFmtId="0" fontId="34" fillId="7" borderId="38" xfId="0" applyFont="1" applyFill="1" applyBorder="1" applyAlignment="1" applyProtection="1">
      <alignment horizontal="center" vertical="center"/>
    </xf>
    <xf numFmtId="0" fontId="34" fillId="7" borderId="4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3" fontId="34" fillId="7" borderId="14" xfId="0" applyNumberFormat="1" applyFont="1" applyFill="1" applyBorder="1" applyAlignment="1">
      <alignment horizontal="center" vertical="center"/>
    </xf>
    <xf numFmtId="3" fontId="34" fillId="7" borderId="42" xfId="0" applyNumberFormat="1" applyFont="1" applyFill="1" applyBorder="1" applyAlignment="1">
      <alignment horizontal="center" vertical="center"/>
    </xf>
    <xf numFmtId="3" fontId="34" fillId="7" borderId="40" xfId="0" applyNumberFormat="1" applyFont="1" applyFill="1" applyBorder="1" applyAlignment="1">
      <alignment horizontal="center" vertical="center"/>
    </xf>
    <xf numFmtId="3" fontId="34" fillId="7" borderId="43" xfId="0" applyNumberFormat="1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4" fillId="7" borderId="38" xfId="0" applyFont="1" applyFill="1" applyBorder="1" applyAlignment="1">
      <alignment horizontal="center" vertical="center" wrapText="1"/>
    </xf>
    <xf numFmtId="0" fontId="34" fillId="7" borderId="40" xfId="0" applyFont="1" applyFill="1" applyBorder="1" applyAlignment="1">
      <alignment horizontal="center" vertical="center" wrapText="1"/>
    </xf>
    <xf numFmtId="0" fontId="34" fillId="7" borderId="43" xfId="0" applyFont="1" applyFill="1" applyBorder="1" applyAlignment="1">
      <alignment horizontal="center" vertical="center" wrapText="1"/>
    </xf>
    <xf numFmtId="1" fontId="34" fillId="7" borderId="37" xfId="0" quotePrefix="1" applyNumberFormat="1" applyFont="1" applyFill="1" applyBorder="1" applyAlignment="1">
      <alignment horizontal="center" vertical="center"/>
    </xf>
    <xf numFmtId="1" fontId="34" fillId="7" borderId="36" xfId="0" applyNumberFormat="1" applyFont="1" applyFill="1" applyBorder="1" applyAlignment="1">
      <alignment horizontal="center" vertical="center"/>
    </xf>
    <xf numFmtId="1" fontId="34" fillId="7" borderId="39" xfId="0" applyNumberFormat="1" applyFont="1" applyFill="1" applyBorder="1" applyAlignment="1">
      <alignment horizontal="center" vertical="center"/>
    </xf>
    <xf numFmtId="1" fontId="34" fillId="7" borderId="41" xfId="0" applyNumberFormat="1" applyFont="1" applyFill="1" applyBorder="1" applyAlignment="1">
      <alignment horizontal="center" vertical="center"/>
    </xf>
    <xf numFmtId="0" fontId="34" fillId="7" borderId="36" xfId="8" applyFont="1" applyFill="1" applyBorder="1" applyAlignment="1">
      <alignment horizontal="center" vertical="center"/>
    </xf>
    <xf numFmtId="0" fontId="34" fillId="7" borderId="39" xfId="8" applyFont="1" applyFill="1" applyBorder="1" applyAlignment="1">
      <alignment horizontal="center" vertical="center"/>
    </xf>
    <xf numFmtId="0" fontId="34" fillId="7" borderId="41" xfId="8" applyFont="1" applyFill="1" applyBorder="1" applyAlignment="1">
      <alignment horizontal="center" vertical="center"/>
    </xf>
    <xf numFmtId="0" fontId="32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/>
    </xf>
    <xf numFmtId="0" fontId="34" fillId="7" borderId="37" xfId="8" applyFont="1" applyFill="1" applyBorder="1" applyAlignment="1">
      <alignment horizontal="center" vertical="center" wrapText="1"/>
    </xf>
    <xf numFmtId="0" fontId="34" fillId="7" borderId="38" xfId="8" applyFont="1" applyFill="1" applyBorder="1" applyAlignment="1">
      <alignment horizontal="center" vertical="center" wrapText="1"/>
    </xf>
    <xf numFmtId="0" fontId="34" fillId="7" borderId="14" xfId="8" applyFont="1" applyFill="1" applyBorder="1" applyAlignment="1">
      <alignment horizontal="center" vertical="center"/>
    </xf>
    <xf numFmtId="0" fontId="34" fillId="7" borderId="14" xfId="8" applyFont="1" applyFill="1" applyBorder="1" applyAlignment="1">
      <alignment horizontal="center" vertical="center" wrapText="1"/>
    </xf>
    <xf numFmtId="0" fontId="34" fillId="7" borderId="14" xfId="8" quotePrefix="1" applyFont="1" applyFill="1" applyBorder="1" applyAlignment="1">
      <alignment horizontal="center" vertical="center" wrapText="1"/>
    </xf>
    <xf numFmtId="0" fontId="34" fillId="7" borderId="40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/>
    </xf>
    <xf numFmtId="0" fontId="34" fillId="7" borderId="37" xfId="8" applyFont="1" applyFill="1" applyBorder="1" applyAlignment="1">
      <alignment horizontal="center" vertical="center"/>
    </xf>
    <xf numFmtId="0" fontId="34" fillId="7" borderId="38" xfId="8" applyFont="1" applyFill="1" applyBorder="1" applyAlignment="1">
      <alignment horizontal="center" vertical="center"/>
    </xf>
    <xf numFmtId="0" fontId="34" fillId="7" borderId="40" xfId="8" applyFont="1" applyFill="1" applyBorder="1" applyAlignment="1">
      <alignment horizontal="center" vertical="center"/>
    </xf>
    <xf numFmtId="0" fontId="34" fillId="7" borderId="61" xfId="8" applyFont="1" applyFill="1" applyBorder="1" applyAlignment="1">
      <alignment horizontal="center" vertical="center"/>
    </xf>
    <xf numFmtId="0" fontId="34" fillId="7" borderId="67" xfId="8" applyFont="1" applyFill="1" applyBorder="1" applyAlignment="1">
      <alignment horizontal="center" vertical="center"/>
    </xf>
    <xf numFmtId="0" fontId="34" fillId="7" borderId="62" xfId="8" applyFont="1" applyFill="1" applyBorder="1" applyAlignment="1">
      <alignment horizontal="center" vertical="center"/>
    </xf>
  </cellXfs>
  <cellStyles count="10">
    <cellStyle name="Euro" xfId="1" xr:uid="{00000000-0005-0000-0000-000000000000}"/>
    <cellStyle name="Hipervínculo" xfId="6" builtinId="8"/>
    <cellStyle name="Hipervínculo 2" xfId="9" xr:uid="{00000000-0005-0000-0000-000002000000}"/>
    <cellStyle name="Normal" xfId="0" builtinId="0"/>
    <cellStyle name="Normal 2" xfId="5" xr:uid="{00000000-0005-0000-0000-000004000000}"/>
    <cellStyle name="Normal 2 2" xfId="8" xr:uid="{00000000-0005-0000-0000-000005000000}"/>
    <cellStyle name="Normal 3" xfId="7" xr:uid="{00000000-0005-0000-0000-000006000000}"/>
    <cellStyle name="Normal_2.1 EnctaInd Empresas 2006 DATOS_INE_nc44707" xfId="2" xr:uid="{00000000-0005-0000-0000-000007000000}"/>
    <cellStyle name="Normal_EnctaInd Empresas 2001" xfId="3" xr:uid="{00000000-0005-0000-0000-000008000000}"/>
    <cellStyle name="pepe" xfId="4" xr:uid="{00000000-0005-0000-0000-000009000000}"/>
  </cellStyles>
  <dxfs count="0"/>
  <tableStyles count="0" defaultTableStyle="TableStyleMedium9" defaultPivotStyle="PivotStyleLight16"/>
  <colors>
    <mruColors>
      <color rgb="FFFFCCCC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2021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B-43E2-B9C7-B0FC4681AF4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B-43E2-B9C7-B0FC4681AF4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B-43E2-B9C7-B0FC4681AF4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B-43E2-B9C7-B0FC4681AF4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B-43E2-B9C7-B0FC4681AF4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B-43E2-B9C7-B0FC4681AF4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BB-43E2-B9C7-B0FC4681AF4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4BB-43E2-B9C7-B0FC4681AF4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4BB-43E2-B9C7-B0FC4681AF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4BB-43E2-B9C7-B0FC4681AF4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A4BB-43E2-B9C7-B0FC4681AF4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A4BB-43E2-B9C7-B0FC4681AF4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A4BB-43E2-B9C7-B0FC4681AF4A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B-43E2-B9C7-B0FC4681AF4A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B-43E2-B9C7-B0FC4681AF4A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B-43E2-B9C7-B0FC4681AF4A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B-43E2-B9C7-B0FC4681AF4A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B-43E2-B9C7-B0FC4681AF4A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B-43E2-B9C7-B0FC4681AF4A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B-43E2-B9C7-B0FC4681AF4A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BB-43E2-B9C7-B0FC4681AF4A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BB-43E2-B9C7-B0FC4681AF4A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BB-43E2-B9C7-B0FC4681AF4A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BB-43E2-B9C7-B0FC4681AF4A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BB-43E2-B9C7-B0FC4681AF4A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BB-43E2-B9C7-B0FC4681AF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BB-43E2-B9C7-B0FC4681AF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'6.13'!$B$7:$B$21</c:f>
              <c:numCache>
                <c:formatCode>#,##0.0__;\–#,##0.0__;0.0__;@__</c:formatCode>
                <c:ptCount val="15"/>
                <c:pt idx="0">
                  <c:v>529</c:v>
                </c:pt>
                <c:pt idx="1">
                  <c:v>548.65</c:v>
                </c:pt>
                <c:pt idx="2">
                  <c:v>467.6</c:v>
                </c:pt>
                <c:pt idx="3">
                  <c:v>438.42500000000001</c:v>
                </c:pt>
                <c:pt idx="4">
                  <c:v>439.6</c:v>
                </c:pt>
                <c:pt idx="5">
                  <c:v>445.72500000000002</c:v>
                </c:pt>
                <c:pt idx="6">
                  <c:v>454.1</c:v>
                </c:pt>
                <c:pt idx="7">
                  <c:v>468.5</c:v>
                </c:pt>
                <c:pt idx="8">
                  <c:v>454.1</c:v>
                </c:pt>
                <c:pt idx="9">
                  <c:v>468.92500000000001</c:v>
                </c:pt>
                <c:pt idx="10">
                  <c:v>494.27499999999998</c:v>
                </c:pt>
                <c:pt idx="11">
                  <c:v>485.3</c:v>
                </c:pt>
                <c:pt idx="12">
                  <c:v>493.6</c:v>
                </c:pt>
                <c:pt idx="13">
                  <c:v>508.9</c:v>
                </c:pt>
                <c:pt idx="14">
                  <c:v>490.375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D-46D5-B62E-24D39B153D59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'6.13'!$C$7:$C$21</c:f>
              <c:numCache>
                <c:formatCode>#,##0.0__;\–#,##0.0__;0.0__;@__</c:formatCode>
                <c:ptCount val="15"/>
                <c:pt idx="0">
                  <c:v>495.6</c:v>
                </c:pt>
                <c:pt idx="1">
                  <c:v>509</c:v>
                </c:pt>
                <c:pt idx="2">
                  <c:v>415.6</c:v>
                </c:pt>
                <c:pt idx="3">
                  <c:v>392.27499999999998</c:v>
                </c:pt>
                <c:pt idx="4">
                  <c:v>393.1</c:v>
                </c:pt>
                <c:pt idx="5">
                  <c:v>388.92500000000001</c:v>
                </c:pt>
                <c:pt idx="6">
                  <c:v>393.3</c:v>
                </c:pt>
                <c:pt idx="7">
                  <c:v>420.7</c:v>
                </c:pt>
                <c:pt idx="8">
                  <c:v>414</c:v>
                </c:pt>
                <c:pt idx="9">
                  <c:v>423.67500000000001</c:v>
                </c:pt>
                <c:pt idx="10">
                  <c:v>448.02499999999998</c:v>
                </c:pt>
                <c:pt idx="11">
                  <c:v>442.4</c:v>
                </c:pt>
                <c:pt idx="12">
                  <c:v>456.1</c:v>
                </c:pt>
                <c:pt idx="13">
                  <c:v>460.5</c:v>
                </c:pt>
                <c:pt idx="1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D-46D5-B62E-24D39B153D59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'6.13'!$D$7:$D$21</c:f>
              <c:numCache>
                <c:formatCode>#,##0.0__;\–#,##0.0__;0.0__;@__</c:formatCode>
                <c:ptCount val="15"/>
                <c:pt idx="0">
                  <c:v>33.4</c:v>
                </c:pt>
                <c:pt idx="1">
                  <c:v>39.700000000000003</c:v>
                </c:pt>
                <c:pt idx="2">
                  <c:v>52</c:v>
                </c:pt>
                <c:pt idx="3">
                  <c:v>46.2</c:v>
                </c:pt>
                <c:pt idx="4">
                  <c:v>46.5</c:v>
                </c:pt>
                <c:pt idx="5">
                  <c:v>56.800000000000011</c:v>
                </c:pt>
                <c:pt idx="6">
                  <c:v>60.800000000000011</c:v>
                </c:pt>
                <c:pt idx="7">
                  <c:v>47.800000000000011</c:v>
                </c:pt>
                <c:pt idx="8">
                  <c:v>40.100000000000023</c:v>
                </c:pt>
                <c:pt idx="9">
                  <c:v>45.25</c:v>
                </c:pt>
                <c:pt idx="10">
                  <c:v>46.25</c:v>
                </c:pt>
                <c:pt idx="11">
                  <c:v>42.900000000000034</c:v>
                </c:pt>
                <c:pt idx="12">
                  <c:v>37.5</c:v>
                </c:pt>
                <c:pt idx="13">
                  <c:v>48.399999999999977</c:v>
                </c:pt>
                <c:pt idx="1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D-46D5-B62E-24D39B153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'6.14'!$B$5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'6.14'!$B$48</c:f>
              <c:numCache>
                <c:formatCode>#,##0.00</c:formatCode>
                <c:ptCount val="1"/>
                <c:pt idx="0">
                  <c:v>79348.253833577008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0-423E-959F-4B4988E25DCC}"/>
            </c:ext>
          </c:extLst>
        </c:ser>
        <c:ser>
          <c:idx val="1"/>
          <c:order val="1"/>
          <c:tx>
            <c:strRef>
              <c:f>'6.14'!$C$5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'6.14'!$C$48</c:f>
              <c:numCache>
                <c:formatCode>#,##0.00</c:formatCode>
                <c:ptCount val="1"/>
                <c:pt idx="0">
                  <c:v>74543.604005105997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0-423E-959F-4B4988E25DCC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245617392"/>
        <c:axId val="245620656"/>
      </c:barChart>
      <c:catAx>
        <c:axId val="24561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Cantidad comprada total por persona según producto. Año 2020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'6.15'!$A$8</c:f>
              <c:strCache>
                <c:ptCount val="1"/>
                <c:pt idx="0">
                  <c:v>Total Huevos (Kgs.)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'6.15'!$E$8</c:f>
              <c:numCache>
                <c:formatCode>0.00</c:formatCode>
                <c:ptCount val="1"/>
                <c:pt idx="0">
                  <c:v>9.7283293515046747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4-412E-9BDD-66D169041329}"/>
            </c:ext>
          </c:extLst>
        </c:ser>
        <c:ser>
          <c:idx val="1"/>
          <c:order val="1"/>
          <c:tx>
            <c:strRef>
              <c:f>'6.15'!$A$9</c:f>
              <c:strCache>
                <c:ptCount val="1"/>
                <c:pt idx="0">
                  <c:v>Total Carne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'6.15'!$E$9</c:f>
              <c:numCache>
                <c:formatCode>0.00</c:formatCode>
                <c:ptCount val="1"/>
                <c:pt idx="0">
                  <c:v>49.861613568706446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4-412E-9BDD-66D169041329}"/>
            </c:ext>
          </c:extLst>
        </c:ser>
        <c:ser>
          <c:idx val="2"/>
          <c:order val="2"/>
          <c:tx>
            <c:strRef>
              <c:f>'6.15'!$A$10</c:f>
              <c:strCache>
                <c:ptCount val="1"/>
                <c:pt idx="0">
                  <c:v>Total 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'6.15'!$E$10</c:f>
              <c:numCache>
                <c:formatCode>0.00</c:formatCode>
                <c:ptCount val="1"/>
                <c:pt idx="0">
                  <c:v>24.83483833018273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4-412E-9BDD-66D169041329}"/>
            </c:ext>
          </c:extLst>
        </c:ser>
        <c:ser>
          <c:idx val="3"/>
          <c:order val="3"/>
          <c:tx>
            <c:strRef>
              <c:f>'6.15'!$A$11</c:f>
              <c:strCache>
                <c:ptCount val="1"/>
                <c:pt idx="0">
                  <c:v>Total 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'6.15'!$E$11</c:f>
              <c:numCache>
                <c:formatCode>0.00</c:formatCode>
                <c:ptCount val="1"/>
                <c:pt idx="0">
                  <c:v>73.986873215603808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4-412E-9BDD-66D169041329}"/>
            </c:ext>
          </c:extLst>
        </c:ser>
        <c:ser>
          <c:idx val="4"/>
          <c:order val="4"/>
          <c:tx>
            <c:strRef>
              <c:f>'6.15'!$A$12</c:f>
              <c:strCache>
                <c:ptCount val="1"/>
                <c:pt idx="0">
                  <c:v>Total 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'6.15'!$E$12</c:f>
              <c:numCache>
                <c:formatCode>0.00</c:formatCode>
                <c:ptCount val="1"/>
                <c:pt idx="0">
                  <c:v>0.70053397852404864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74-412E-9BDD-66D169041329}"/>
            </c:ext>
          </c:extLst>
        </c:ser>
        <c:ser>
          <c:idx val="5"/>
          <c:order val="5"/>
          <c:tx>
            <c:strRef>
              <c:f>'6.15'!$A$13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'6.15'!$E$13</c:f>
              <c:numCache>
                <c:formatCode>0.00</c:formatCode>
                <c:ptCount val="1"/>
                <c:pt idx="0">
                  <c:v>37.407652369230647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4-412E-9BDD-66D169041329}"/>
            </c:ext>
          </c:extLst>
        </c:ser>
        <c:ser>
          <c:idx val="6"/>
          <c:order val="6"/>
          <c:tx>
            <c:strRef>
              <c:f>'6.15'!$A$14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'6.15'!$E$14</c:f>
              <c:numCache>
                <c:formatCode>0.00</c:formatCode>
                <c:ptCount val="1"/>
                <c:pt idx="0">
                  <c:v>32.775178650157592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4-412E-9BDD-66D169041329}"/>
            </c:ext>
          </c:extLst>
        </c:ser>
        <c:ser>
          <c:idx val="7"/>
          <c:order val="7"/>
          <c:tx>
            <c:strRef>
              <c:f>'6.15'!$A$15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'6.15'!$E$15</c:f>
              <c:numCache>
                <c:formatCode>0.00</c:formatCode>
                <c:ptCount val="1"/>
                <c:pt idx="0">
                  <c:v>14.24635070849398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4-412E-9BDD-66D169041329}"/>
            </c:ext>
          </c:extLst>
        </c:ser>
        <c:ser>
          <c:idx val="8"/>
          <c:order val="8"/>
          <c:tx>
            <c:strRef>
              <c:f>'6.15'!$A$16</c:f>
              <c:strCache>
                <c:ptCount val="1"/>
                <c:pt idx="0">
                  <c:v>Chocolates/Cacaos/Suc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'6.15'!$E$16</c:f>
              <c:numCache>
                <c:formatCode>0.00</c:formatCode>
                <c:ptCount val="1"/>
                <c:pt idx="0">
                  <c:v>4.016312349115049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74-412E-9BDD-66D169041329}"/>
            </c:ext>
          </c:extLst>
        </c:ser>
        <c:ser>
          <c:idx val="9"/>
          <c:order val="9"/>
          <c:tx>
            <c:strRef>
              <c:f>'6.15'!$A$17</c:f>
              <c:strCache>
                <c:ptCount val="1"/>
                <c:pt idx="0">
                  <c:v>Cafés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'6.15'!$E$17</c:f>
              <c:numCache>
                <c:formatCode>0.00</c:formatCode>
                <c:ptCount val="1"/>
                <c:pt idx="0">
                  <c:v>1.976365669101674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4-412E-9BDD-66D169041329}"/>
            </c:ext>
          </c:extLst>
        </c:ser>
        <c:ser>
          <c:idx val="10"/>
          <c:order val="10"/>
          <c:tx>
            <c:strRef>
              <c:f>'6.15'!$A$18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'6.15'!$E$18</c:f>
              <c:numCache>
                <c:formatCode>0.00</c:formatCode>
                <c:ptCount val="1"/>
                <c:pt idx="0">
                  <c:v>4.2600884438632871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74-412E-9BDD-66D169041329}"/>
            </c:ext>
          </c:extLst>
        </c:ser>
        <c:ser>
          <c:idx val="11"/>
          <c:order val="11"/>
          <c:tx>
            <c:strRef>
              <c:f>'6.15'!$A$19</c:f>
              <c:strCache>
                <c:ptCount val="1"/>
                <c:pt idx="0">
                  <c:v>Total Pastas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'6.15'!$E$19</c:f>
              <c:numCache>
                <c:formatCode>0.00</c:formatCode>
                <c:ptCount val="1"/>
                <c:pt idx="0">
                  <c:v>4.5341861312887408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74-412E-9BDD-66D169041329}"/>
            </c:ext>
          </c:extLst>
        </c:ser>
        <c:ser>
          <c:idx val="12"/>
          <c:order val="12"/>
          <c:tx>
            <c:strRef>
              <c:f>'6.15'!$A$20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'6.15'!$E$20</c:f>
              <c:numCache>
                <c:formatCode>0.00</c:formatCode>
                <c:ptCount val="1"/>
                <c:pt idx="0">
                  <c:v>3.6239643341809917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74-412E-9BDD-66D169041329}"/>
            </c:ext>
          </c:extLst>
        </c:ser>
        <c:ser>
          <c:idx val="13"/>
          <c:order val="13"/>
          <c:tx>
            <c:strRef>
              <c:f>'6.15'!$A$21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'6.15'!$E$21</c:f>
              <c:numCache>
                <c:formatCode>0.00</c:formatCode>
                <c:ptCount val="1"/>
                <c:pt idx="0">
                  <c:v>3.9107289898186868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74-412E-9BDD-66D169041329}"/>
            </c:ext>
          </c:extLst>
        </c:ser>
        <c:ser>
          <c:idx val="14"/>
          <c:order val="14"/>
          <c:tx>
            <c:strRef>
              <c:f>'6.15'!$A$22</c:f>
              <c:strCache>
                <c:ptCount val="1"/>
                <c:pt idx="0">
                  <c:v>Total Aceite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'6.15'!$E$22</c:f>
              <c:numCache>
                <c:formatCode>0.00</c:formatCode>
                <c:ptCount val="1"/>
                <c:pt idx="0">
                  <c:v>13.262055789416685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74-412E-9BDD-66D169041329}"/>
            </c:ext>
          </c:extLst>
        </c:ser>
        <c:ser>
          <c:idx val="15"/>
          <c:order val="15"/>
          <c:tx>
            <c:strRef>
              <c:f>'6.15'!$A$23</c:f>
              <c:strCache>
                <c:ptCount val="1"/>
                <c:pt idx="0">
                  <c:v>Total Aceite 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'6.15'!$E$23</c:f>
              <c:numCache>
                <c:formatCode>0.00</c:formatCode>
                <c:ptCount val="1"/>
                <c:pt idx="0">
                  <c:v>8.9260251922777432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74-412E-9BDD-66D169041329}"/>
            </c:ext>
          </c:extLst>
        </c:ser>
        <c:ser>
          <c:idx val="16"/>
          <c:order val="16"/>
          <c:tx>
            <c:strRef>
              <c:f>'6.15'!$A$24</c:f>
              <c:strCache>
                <c:ptCount val="1"/>
                <c:pt idx="0">
                  <c:v>Aceite De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'6.15'!$E$24</c:f>
              <c:numCache>
                <c:formatCode>0.00</c:formatCode>
                <c:ptCount val="1"/>
                <c:pt idx="0">
                  <c:v>3.9892308364146438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74-412E-9BDD-66D169041329}"/>
            </c:ext>
          </c:extLst>
        </c:ser>
        <c:ser>
          <c:idx val="17"/>
          <c:order val="17"/>
          <c:tx>
            <c:strRef>
              <c:f>'6.15'!$A$25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'6.15'!$E$25</c:f>
              <c:numCache>
                <c:formatCode>0.00</c:formatCode>
                <c:ptCount val="1"/>
                <c:pt idx="0">
                  <c:v>0.65174320015458576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74-412E-9BDD-66D169041329}"/>
            </c:ext>
          </c:extLst>
        </c:ser>
        <c:ser>
          <c:idx val="18"/>
          <c:order val="18"/>
          <c:tx>
            <c:strRef>
              <c:f>'6.15'!$A$26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'6.15'!$E$26</c:f>
              <c:numCache>
                <c:formatCode>0.00</c:formatCode>
                <c:ptCount val="1"/>
                <c:pt idx="0">
                  <c:v>23.120554286971405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74-412E-9BDD-66D169041329}"/>
            </c:ext>
          </c:extLst>
        </c:ser>
        <c:ser>
          <c:idx val="19"/>
          <c:order val="19"/>
          <c:tx>
            <c:strRef>
              <c:f>'6.15'!$A$27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'6.15'!$E$27</c:f>
              <c:numCache>
                <c:formatCode>0.00</c:formatCode>
                <c:ptCount val="1"/>
                <c:pt idx="0">
                  <c:v>1.0343827983051646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74-412E-9BDD-66D169041329}"/>
            </c:ext>
          </c:extLst>
        </c:ser>
        <c:ser>
          <c:idx val="20"/>
          <c:order val="20"/>
          <c:tx>
            <c:strRef>
              <c:f>'6.15'!$A$28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'6.15'!$E$28</c:f>
              <c:numCache>
                <c:formatCode>0.00</c:formatCode>
                <c:ptCount val="1"/>
                <c:pt idx="0">
                  <c:v>1.5978689815009817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74-412E-9BDD-66D169041329}"/>
            </c:ext>
          </c:extLst>
        </c:ser>
        <c:ser>
          <c:idx val="21"/>
          <c:order val="21"/>
          <c:tx>
            <c:strRef>
              <c:f>'6.15'!$A$29</c:f>
              <c:strCache>
                <c:ptCount val="1"/>
                <c:pt idx="0">
                  <c:v>Total 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'6.15'!$E$29</c:f>
              <c:numCache>
                <c:formatCode>0.00</c:formatCode>
                <c:ptCount val="1"/>
                <c:pt idx="0">
                  <c:v>63.933571869844663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74-412E-9BDD-66D169041329}"/>
            </c:ext>
          </c:extLst>
        </c:ser>
        <c:ser>
          <c:idx val="22"/>
          <c:order val="22"/>
          <c:tx>
            <c:strRef>
              <c:f>'6.15'!$A$30</c:f>
              <c:strCache>
                <c:ptCount val="1"/>
                <c:pt idx="0">
                  <c:v>Total Frutas Fresca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'6.15'!$E$30</c:f>
              <c:numCache>
                <c:formatCode>0.00</c:formatCode>
                <c:ptCount val="1"/>
                <c:pt idx="0">
                  <c:v>99.738064806379498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74-412E-9BDD-66D169041329}"/>
            </c:ext>
          </c:extLst>
        </c:ser>
        <c:ser>
          <c:idx val="23"/>
          <c:order val="23"/>
          <c:tx>
            <c:strRef>
              <c:f>'6.15'!$A$31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'6.15'!$E$31</c:f>
              <c:numCache>
                <c:formatCode>0.00</c:formatCode>
                <c:ptCount val="1"/>
                <c:pt idx="0">
                  <c:v>2.8718596280098048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74-412E-9BDD-66D169041329}"/>
            </c:ext>
          </c:extLst>
        </c:ser>
        <c:ser>
          <c:idx val="24"/>
          <c:order val="24"/>
          <c:tx>
            <c:strRef>
              <c:f>'6.15'!$A$32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'6.15'!$E$32</c:f>
              <c:numCache>
                <c:formatCode>0.00</c:formatCode>
                <c:ptCount val="1"/>
                <c:pt idx="0">
                  <c:v>3.8125411402350351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274-412E-9BDD-66D169041329}"/>
            </c:ext>
          </c:extLst>
        </c:ser>
        <c:ser>
          <c:idx val="25"/>
          <c:order val="25"/>
          <c:tx>
            <c:strRef>
              <c:f>'6.15'!$A$33</c:f>
              <c:strCache>
                <c:ptCount val="1"/>
                <c:pt idx="0">
                  <c:v>Total Frutas&amp;Hortalizas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'6.15'!$E$33</c:f>
              <c:numCache>
                <c:formatCode>0.00</c:formatCode>
                <c:ptCount val="1"/>
                <c:pt idx="0">
                  <c:v>14.490171628287232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274-412E-9BDD-66D169041329}"/>
            </c:ext>
          </c:extLst>
        </c:ser>
        <c:ser>
          <c:idx val="26"/>
          <c:order val="26"/>
          <c:tx>
            <c:strRef>
              <c:f>'6.15'!$A$34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'6.15'!$E$34</c:f>
              <c:numCache>
                <c:formatCode>0.00</c:formatCode>
                <c:ptCount val="1"/>
                <c:pt idx="0">
                  <c:v>16.84856884795391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74-412E-9BDD-66D169041329}"/>
            </c:ext>
          </c:extLst>
        </c:ser>
        <c:ser>
          <c:idx val="27"/>
          <c:order val="27"/>
          <c:tx>
            <c:strRef>
              <c:f>'6.15'!$A$35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'6.15'!$E$35</c:f>
              <c:numCache>
                <c:formatCode>0.00</c:formatCode>
                <c:ptCount val="1"/>
                <c:pt idx="0">
                  <c:v>3.0893601445534817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274-412E-9BDD-66D169041329}"/>
            </c:ext>
          </c:extLst>
        </c:ser>
        <c:ser>
          <c:idx val="28"/>
          <c:order val="28"/>
          <c:tx>
            <c:strRef>
              <c:f>'6.15'!$A$36</c:f>
              <c:strCache>
                <c:ptCount val="1"/>
                <c:pt idx="0">
                  <c:v>Vinos Tranquilos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'6.15'!$E$36</c:f>
              <c:numCache>
                <c:formatCode>0.00</c:formatCode>
                <c:ptCount val="1"/>
                <c:pt idx="0">
                  <c:v>3.9334999213948487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274-412E-9BDD-66D169041329}"/>
            </c:ext>
          </c:extLst>
        </c:ser>
        <c:ser>
          <c:idx val="29"/>
          <c:order val="29"/>
          <c:tx>
            <c:strRef>
              <c:f>'6.15'!$A$37</c:f>
              <c:strCache>
                <c:ptCount val="1"/>
                <c:pt idx="0">
                  <c:v>Espum(Inc Cava)+Gas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'6.15'!$E$37</c:f>
              <c:numCache>
                <c:formatCode>0.00</c:formatCode>
                <c:ptCount val="1"/>
                <c:pt idx="0">
                  <c:v>0.60038929581129852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274-412E-9BDD-66D169041329}"/>
            </c:ext>
          </c:extLst>
        </c:ser>
        <c:ser>
          <c:idx val="30"/>
          <c:order val="30"/>
          <c:tx>
            <c:strRef>
              <c:f>'6.15'!$A$38</c:f>
              <c:strCache>
                <c:ptCount val="1"/>
                <c:pt idx="0">
                  <c:v>Vinos Con I.G.P.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'6.15'!$E$38</c:f>
              <c:numCache>
                <c:formatCode>0.00</c:formatCode>
                <c:ptCount val="1"/>
                <c:pt idx="0">
                  <c:v>3.933555317062591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274-412E-9BDD-66D169041329}"/>
            </c:ext>
          </c:extLst>
        </c:ser>
        <c:ser>
          <c:idx val="31"/>
          <c:order val="31"/>
          <c:tx>
            <c:strRef>
              <c:f>'6.15'!$A$39</c:f>
              <c:strCache>
                <c:ptCount val="1"/>
                <c:pt idx="0">
                  <c:v>Vino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'6.15'!$E$39</c:f>
              <c:numCache>
                <c:formatCode>0.00</c:formatCode>
                <c:ptCount val="1"/>
                <c:pt idx="0">
                  <c:v>0.62120882327648264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274-412E-9BDD-66D169041329}"/>
            </c:ext>
          </c:extLst>
        </c:ser>
        <c:ser>
          <c:idx val="32"/>
          <c:order val="32"/>
          <c:tx>
            <c:strRef>
              <c:f>'6.15'!$A$40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'6.15'!$E$40</c:f>
              <c:numCache>
                <c:formatCode>0.00</c:formatCode>
                <c:ptCount val="1"/>
                <c:pt idx="0">
                  <c:v>23.305116980847568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74-412E-9BDD-66D169041329}"/>
            </c:ext>
          </c:extLst>
        </c:ser>
        <c:ser>
          <c:idx val="33"/>
          <c:order val="33"/>
          <c:tx>
            <c:strRef>
              <c:f>'6.15'!$A$41</c:f>
              <c:strCache>
                <c:ptCount val="1"/>
                <c:pt idx="0">
                  <c:v>Total Bebidas Espirituosas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'6.15'!$E$41</c:f>
              <c:numCache>
                <c:formatCode>0.00</c:formatCode>
                <c:ptCount val="1"/>
                <c:pt idx="0">
                  <c:v>0.95332398886057801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274-412E-9BDD-66D169041329}"/>
            </c:ext>
          </c:extLst>
        </c:ser>
        <c:ser>
          <c:idx val="34"/>
          <c:order val="34"/>
          <c:tx>
            <c:strRef>
              <c:f>'6.15'!$A$42</c:f>
              <c:strCache>
                <c:ptCount val="1"/>
                <c:pt idx="0">
                  <c:v>Total Zumo Y Néctar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'6.15'!$E$42</c:f>
              <c:numCache>
                <c:formatCode>0.00</c:formatCode>
                <c:ptCount val="1"/>
                <c:pt idx="0">
                  <c:v>8.2124864766915664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274-412E-9BDD-66D169041329}"/>
            </c:ext>
          </c:extLst>
        </c:ser>
        <c:ser>
          <c:idx val="35"/>
          <c:order val="35"/>
          <c:tx>
            <c:strRef>
              <c:f>'6.15'!$A$43</c:f>
              <c:strCache>
                <c:ptCount val="1"/>
                <c:pt idx="0">
                  <c:v>Agua De Bebida Envas.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'6.15'!$E$43</c:f>
              <c:numCache>
                <c:formatCode>0.00</c:formatCode>
                <c:ptCount val="1"/>
                <c:pt idx="0">
                  <c:v>67.449483059799164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274-412E-9BDD-66D169041329}"/>
            </c:ext>
          </c:extLst>
        </c:ser>
        <c:ser>
          <c:idx val="36"/>
          <c:order val="36"/>
          <c:tx>
            <c:strRef>
              <c:f>'6.15'!$A$44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'6.15'!$E$44</c:f>
              <c:numCache>
                <c:formatCode>0.00</c:formatCode>
                <c:ptCount val="1"/>
                <c:pt idx="0">
                  <c:v>42.48483874367448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74-412E-9BDD-66D16904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15216"/>
        <c:axId val="245609232"/>
      </c:barChart>
      <c:catAx>
        <c:axId val="24561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5609232"/>
        <c:crosses val="autoZero"/>
        <c:auto val="1"/>
        <c:lblAlgn val="ctr"/>
        <c:lblOffset val="100"/>
        <c:noMultiLvlLbl val="0"/>
      </c:catAx>
      <c:valAx>
        <c:axId val="24560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2021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42-4CBA-86D1-7540BCE0BD3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42-4CBA-86D1-7540BCE0BD31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42-4CBA-86D1-7540BCE0BD3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642-4CBA-86D1-7540BCE0BD31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642-4CBA-86D1-7540BCE0BD3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642-4CBA-86D1-7540BCE0BD31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642-4CBA-86D1-7540BCE0BD3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642-4CBA-86D1-7540BCE0BD31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642-4CBA-86D1-7540BCE0BD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642-4CBA-86D1-7540BCE0BD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642-4CBA-86D1-7540BCE0BD3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D642-4CBA-86D1-7540BCE0BD3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642-4CBA-86D1-7540BCE0BD31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2-4CBA-86D1-7540BCE0BD31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2-4CBA-86D1-7540BCE0BD31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2-4CBA-86D1-7540BCE0BD31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2-4CBA-86D1-7540BCE0BD31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2-4CBA-86D1-7540BCE0BD31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2-4CBA-86D1-7540BCE0BD31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42-4CBA-86D1-7540BCE0BD31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2-4CBA-86D1-7540BCE0BD31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2-4CBA-86D1-7540BCE0BD31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2-4CBA-86D1-7540BCE0BD31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2-4CBA-86D1-7540BCE0BD31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2-4CBA-86D1-7540BCE0BD31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2-4CBA-86D1-7540BCE0BD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42-4CBA-86D1-7540BCE0BD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9-4A16-937D-7D47E5351A0F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9-4A16-937D-7D47E535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4A2A-A252-04A95EB1A6BB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4A2A-A252-04A95EB1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93.143666666666661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C38-8372-BF24B8210DD1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C38-8372-BF24B821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100.10783333333333</c:v>
                </c:pt>
                <c:pt idx="1">
                  <c:v>99.009166666666658</c:v>
                </c:pt>
                <c:pt idx="2">
                  <c:v>101.33883333333333</c:v>
                </c:pt>
                <c:pt idx="3">
                  <c:v>96.402416666666667</c:v>
                </c:pt>
                <c:pt idx="4">
                  <c:v>98.178249999999991</c:v>
                </c:pt>
                <c:pt idx="5">
                  <c:v>104.06466666666668</c:v>
                </c:pt>
                <c:pt idx="6">
                  <c:v>92.607416666666666</c:v>
                </c:pt>
                <c:pt idx="7">
                  <c:v>104.57525</c:v>
                </c:pt>
                <c:pt idx="8">
                  <c:v>111.15033333333332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7-4CCC-8F2F-85BF58D02F6B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#,##0.0__;\–#,##0.0__;0.0__;@__</c:formatCode>
                <c:ptCount val="9"/>
                <c:pt idx="0">
                  <c:v>103.62558333333332</c:v>
                </c:pt>
                <c:pt idx="1">
                  <c:v>103.5745</c:v>
                </c:pt>
                <c:pt idx="2">
                  <c:v>100.164</c:v>
                </c:pt>
                <c:pt idx="3">
                  <c:v>99.958249999999992</c:v>
                </c:pt>
                <c:pt idx="4">
                  <c:v>100.89075</c:v>
                </c:pt>
                <c:pt idx="5">
                  <c:v>105.79599999999999</c:v>
                </c:pt>
                <c:pt idx="6">
                  <c:v>98.134166666666658</c:v>
                </c:pt>
                <c:pt idx="7">
                  <c:v>113.55433333333333</c:v>
                </c:pt>
                <c:pt idx="8">
                  <c:v>114.05858333333335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7-4CCC-8F2F-85BF58D0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93.143666666666661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4-41F8-884F-A939DCD205FE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25-46FA-B232-867221B1C9BC}"/>
              </c:ext>
            </c:extLst>
          </c:dPt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4-41F8-884F-A939DCD2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#,##0.0__;\–#,##0.0__;0.0__;@__</c:formatCode>
                <c:ptCount val="9"/>
                <c:pt idx="0">
                  <c:v>109.90333333333335</c:v>
                </c:pt>
                <c:pt idx="1">
                  <c:v>107.26541666666667</c:v>
                </c:pt>
                <c:pt idx="2">
                  <c:v>100.76616666666666</c:v>
                </c:pt>
                <c:pt idx="3">
                  <c:v>82.256583333333325</c:v>
                </c:pt>
                <c:pt idx="4">
                  <c:v>100.84841666666665</c:v>
                </c:pt>
                <c:pt idx="5">
                  <c:v>104.23699999999999</c:v>
                </c:pt>
                <c:pt idx="6">
                  <c:v>103.52966666666666</c:v>
                </c:pt>
                <c:pt idx="7">
                  <c:v>104.64608333333334</c:v>
                </c:pt>
                <c:pt idx="8">
                  <c:v>100.55408333333332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756-8E6A-A811921D2A66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#,##0.0__;\–#,##0.0__;0.0__;@__</c:formatCode>
                <c:ptCount val="9"/>
                <c:pt idx="0">
                  <c:v>110.19866666666665</c:v>
                </c:pt>
                <c:pt idx="1">
                  <c:v>108.54133333333334</c:v>
                </c:pt>
                <c:pt idx="2">
                  <c:v>100.9</c:v>
                </c:pt>
                <c:pt idx="3">
                  <c:v>110.37299999999999</c:v>
                </c:pt>
                <c:pt idx="4">
                  <c:v>101.51508333333334</c:v>
                </c:pt>
                <c:pt idx="5">
                  <c:v>114.04333333333334</c:v>
                </c:pt>
                <c:pt idx="6">
                  <c:v>104.72325000000001</c:v>
                </c:pt>
                <c:pt idx="7">
                  <c:v>107.55083333333334</c:v>
                </c:pt>
                <c:pt idx="8">
                  <c:v>113.77825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6-4756-8E6A-A811921D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#,##0.0__;\–#,##0.0__;0.0__;@__</c:formatCode>
                <c:ptCount val="4"/>
                <c:pt idx="0">
                  <c:v>102.96708333333333</c:v>
                </c:pt>
                <c:pt idx="1">
                  <c:v>107.96608333333333</c:v>
                </c:pt>
                <c:pt idx="2">
                  <c:v>110.34591666666668</c:v>
                </c:pt>
                <c:pt idx="3">
                  <c:v>103.72091666666668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87E-B42F-DAC5A2A2D891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#,##0.0__;\–#,##0.0__;0.0__;@__</c:formatCode>
                <c:ptCount val="4"/>
                <c:pt idx="0">
                  <c:v>103.40675</c:v>
                </c:pt>
                <c:pt idx="1">
                  <c:v>106.57641666666666</c:v>
                </c:pt>
                <c:pt idx="2">
                  <c:v>112.93174999999999</c:v>
                </c:pt>
                <c:pt idx="3">
                  <c:v>103.34883333333333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1-487E-B42F-DAC5A2A2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>
          <a:extLst>
            <a:ext uri="{FF2B5EF4-FFF2-40B4-BE49-F238E27FC236}">
              <a16:creationId xmlns:a16="http://schemas.microsoft.com/office/drawing/2014/main" id="{00000000-0008-0000-0C00-000002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10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>
          <a:extLst>
            <a:ext uri="{FF2B5EF4-FFF2-40B4-BE49-F238E27FC236}">
              <a16:creationId xmlns:a16="http://schemas.microsoft.com/office/drawing/2014/main" id="{00000000-0008-0000-1000-000002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16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es/jaxiT3/Tabla.htm?t=36167&amp;L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ne.es/metodologia/t37/metodologia_eee2016.pdf" TargetMode="External"/><Relationship Id="rId1" Type="http://schemas.openxmlformats.org/officeDocument/2006/relationships/hyperlink" Target="http://www.ine.es/metodologia/t37/metodologia_eee2016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e.es/metodologia/t37/metodologia_eee2016.pdf" TargetMode="External"/><Relationship Id="rId1" Type="http://schemas.openxmlformats.org/officeDocument/2006/relationships/hyperlink" Target="http://www.ine.es/metodologia/t37/metodologia_eee20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>
    <pageSetUpPr fitToPage="1"/>
  </sheetPr>
  <dimension ref="A1:I31"/>
  <sheetViews>
    <sheetView showGridLines="0" view="pageBreakPreview" zoomScaleNormal="75" zoomScaleSheetLayoutView="100" workbookViewId="0">
      <selection activeCell="A35" sqref="A35"/>
    </sheetView>
  </sheetViews>
  <sheetFormatPr baseColWidth="10" defaultColWidth="8.44140625" defaultRowHeight="13.2"/>
  <cols>
    <col min="1" max="1" width="36.88671875" style="6" customWidth="1"/>
    <col min="2" max="5" width="17.88671875" style="8" customWidth="1"/>
    <col min="6" max="9" width="9.33203125" style="9" customWidth="1"/>
    <col min="10" max="16384" width="8.44140625" style="6"/>
  </cols>
  <sheetData>
    <row r="1" spans="1:9" s="15" customFormat="1" ht="18">
      <c r="A1" s="466" t="s">
        <v>216</v>
      </c>
      <c r="B1" s="466"/>
      <c r="C1" s="466"/>
      <c r="D1" s="466"/>
      <c r="E1" s="466"/>
      <c r="F1" s="31"/>
      <c r="G1" s="32"/>
      <c r="H1" s="32"/>
      <c r="I1" s="32"/>
    </row>
    <row r="2" spans="1:9" ht="12.75" customHeight="1">
      <c r="A2" s="144"/>
      <c r="B2" s="145"/>
      <c r="C2" s="145"/>
      <c r="D2" s="145"/>
      <c r="E2" s="145"/>
      <c r="F2" s="31"/>
    </row>
    <row r="3" spans="1:9" ht="15" customHeight="1">
      <c r="A3" s="474" t="s">
        <v>256</v>
      </c>
      <c r="B3" s="474"/>
      <c r="C3" s="474"/>
      <c r="D3" s="474"/>
      <c r="E3" s="474"/>
      <c r="F3" s="36"/>
    </row>
    <row r="4" spans="1:9" ht="4.5" customHeight="1">
      <c r="A4" s="109"/>
      <c r="B4" s="106"/>
      <c r="C4" s="108"/>
      <c r="D4" s="110"/>
      <c r="E4" s="110"/>
      <c r="F4" s="31"/>
    </row>
    <row r="5" spans="1:9" ht="22.2" customHeight="1">
      <c r="A5" s="467" t="s">
        <v>0</v>
      </c>
      <c r="B5" s="473" t="s">
        <v>1</v>
      </c>
      <c r="C5" s="471"/>
      <c r="D5" s="470" t="s">
        <v>2</v>
      </c>
      <c r="E5" s="470"/>
      <c r="F5" s="31"/>
    </row>
    <row r="6" spans="1:9" ht="12.6" customHeight="1">
      <c r="A6" s="468"/>
      <c r="B6" s="471" t="s">
        <v>3</v>
      </c>
      <c r="C6" s="471" t="s">
        <v>55</v>
      </c>
      <c r="D6" s="471" t="s">
        <v>3</v>
      </c>
      <c r="E6" s="471" t="s">
        <v>55</v>
      </c>
      <c r="F6" s="31"/>
    </row>
    <row r="7" spans="1:9" ht="10.8" customHeight="1" thickBot="1">
      <c r="A7" s="469"/>
      <c r="B7" s="472"/>
      <c r="C7" s="472"/>
      <c r="D7" s="472"/>
      <c r="E7" s="472"/>
      <c r="F7" s="31"/>
    </row>
    <row r="8" spans="1:9" ht="21" customHeight="1">
      <c r="A8" s="151" t="s">
        <v>4</v>
      </c>
      <c r="B8" s="152">
        <v>5604</v>
      </c>
      <c r="C8" s="153">
        <v>18.52</v>
      </c>
      <c r="D8" s="154">
        <v>6889</v>
      </c>
      <c r="E8" s="155">
        <v>18.7145146826537</v>
      </c>
      <c r="F8" s="31"/>
    </row>
    <row r="9" spans="1:9" ht="12.75" customHeight="1">
      <c r="A9" s="156" t="s">
        <v>5</v>
      </c>
      <c r="B9" s="157">
        <v>1043</v>
      </c>
      <c r="C9" s="158">
        <v>3.45</v>
      </c>
      <c r="D9" s="157">
        <v>1287</v>
      </c>
      <c r="E9" s="159">
        <v>3.4962375376071</v>
      </c>
      <c r="F9" s="31"/>
    </row>
    <row r="10" spans="1:9" ht="12.75" customHeight="1">
      <c r="A10" s="160" t="s">
        <v>115</v>
      </c>
      <c r="B10" s="157">
        <v>673</v>
      </c>
      <c r="C10" s="158">
        <v>2.2200000000000002</v>
      </c>
      <c r="D10" s="157">
        <v>805</v>
      </c>
      <c r="E10" s="159">
        <v>2.1868463230564998</v>
      </c>
      <c r="F10" s="31"/>
    </row>
    <row r="11" spans="1:9" ht="12.75" customHeight="1">
      <c r="A11" s="156" t="s">
        <v>116</v>
      </c>
      <c r="B11" s="157">
        <v>606</v>
      </c>
      <c r="C11" s="158">
        <v>2</v>
      </c>
      <c r="D11" s="157">
        <v>750</v>
      </c>
      <c r="E11" s="159">
        <v>2.0374344624749998</v>
      </c>
      <c r="F11" s="31"/>
    </row>
    <row r="12" spans="1:9" ht="12.75" customHeight="1">
      <c r="A12" s="161" t="s">
        <v>6</v>
      </c>
      <c r="B12" s="157">
        <v>1046</v>
      </c>
      <c r="C12" s="162">
        <v>3.46</v>
      </c>
      <c r="D12" s="157">
        <v>1269</v>
      </c>
      <c r="E12" s="159">
        <v>3.4473391105076998</v>
      </c>
      <c r="F12" s="31"/>
    </row>
    <row r="13" spans="1:9" ht="12.75" customHeight="1">
      <c r="A13" s="161" t="s">
        <v>7</v>
      </c>
      <c r="B13" s="157">
        <v>410</v>
      </c>
      <c r="C13" s="158">
        <v>1.36</v>
      </c>
      <c r="D13" s="157">
        <v>472</v>
      </c>
      <c r="E13" s="159">
        <v>1.2822254217175999</v>
      </c>
      <c r="F13" s="31"/>
    </row>
    <row r="14" spans="1:9" ht="12.75" customHeight="1">
      <c r="A14" s="161" t="s">
        <v>8</v>
      </c>
      <c r="B14" s="157">
        <v>3044</v>
      </c>
      <c r="C14" s="158">
        <v>10.06</v>
      </c>
      <c r="D14" s="157">
        <v>3836</v>
      </c>
      <c r="E14" s="159">
        <v>10.420798130738801</v>
      </c>
      <c r="F14" s="31"/>
    </row>
    <row r="15" spans="1:9" ht="12.75" customHeight="1">
      <c r="A15" s="163" t="s">
        <v>9</v>
      </c>
      <c r="B15" s="157">
        <v>2296</v>
      </c>
      <c r="C15" s="158">
        <v>7.59</v>
      </c>
      <c r="D15" s="157">
        <v>2786</v>
      </c>
      <c r="E15" s="159">
        <v>7.5683898832737997</v>
      </c>
      <c r="F15" s="31"/>
    </row>
    <row r="16" spans="1:9" ht="12.75" customHeight="1">
      <c r="A16" s="163" t="s">
        <v>10</v>
      </c>
      <c r="B16" s="157">
        <v>3859</v>
      </c>
      <c r="C16" s="158">
        <v>12.75</v>
      </c>
      <c r="D16" s="157">
        <v>4942</v>
      </c>
      <c r="E16" s="159">
        <v>13.425334818068601</v>
      </c>
      <c r="F16" s="31"/>
    </row>
    <row r="17" spans="1:8" ht="12.75" customHeight="1">
      <c r="A17" s="163" t="s">
        <v>14</v>
      </c>
      <c r="B17" s="157">
        <v>2534</v>
      </c>
      <c r="C17" s="158">
        <v>8.3699999999999992</v>
      </c>
      <c r="D17" s="157">
        <v>3099</v>
      </c>
      <c r="E17" s="159">
        <v>8.4186791989467</v>
      </c>
      <c r="F17" s="31"/>
      <c r="H17" s="34"/>
    </row>
    <row r="18" spans="1:8" ht="12.75" customHeight="1">
      <c r="A18" s="163" t="s">
        <v>11</v>
      </c>
      <c r="B18" s="157">
        <v>1358</v>
      </c>
      <c r="C18" s="158">
        <v>4.49</v>
      </c>
      <c r="D18" s="157">
        <v>1614</v>
      </c>
      <c r="E18" s="159">
        <v>4.3845589632462003</v>
      </c>
      <c r="F18" s="31"/>
      <c r="H18" s="33"/>
    </row>
    <row r="19" spans="1:8" ht="12.75" customHeight="1">
      <c r="A19" s="163" t="s">
        <v>12</v>
      </c>
      <c r="B19" s="157">
        <v>2421</v>
      </c>
      <c r="C19" s="158">
        <v>8</v>
      </c>
      <c r="D19" s="157">
        <v>2900</v>
      </c>
      <c r="E19" s="159">
        <v>7.8780799215700004</v>
      </c>
      <c r="F19" s="31"/>
      <c r="H19" s="33"/>
    </row>
    <row r="20" spans="1:8" ht="12.75" customHeight="1">
      <c r="A20" s="164" t="s">
        <v>117</v>
      </c>
      <c r="B20" s="157">
        <v>1692</v>
      </c>
      <c r="C20" s="162">
        <v>5.59</v>
      </c>
      <c r="D20" s="157">
        <v>1864</v>
      </c>
      <c r="E20" s="159">
        <v>5.0637037840712003</v>
      </c>
      <c r="F20" s="31"/>
      <c r="H20" s="33"/>
    </row>
    <row r="21" spans="1:8" ht="12.75" customHeight="1">
      <c r="A21" s="164" t="s">
        <v>118</v>
      </c>
      <c r="B21" s="157">
        <v>1069</v>
      </c>
      <c r="C21" s="158">
        <v>3.53</v>
      </c>
      <c r="D21" s="157">
        <v>1263</v>
      </c>
      <c r="E21" s="159">
        <v>3.4310396348079002</v>
      </c>
      <c r="F21" s="31"/>
      <c r="H21" s="33"/>
    </row>
    <row r="22" spans="1:8" ht="12.75" customHeight="1">
      <c r="A22" s="163" t="s">
        <v>119</v>
      </c>
      <c r="B22" s="157">
        <v>587</v>
      </c>
      <c r="C22" s="158">
        <v>1.94</v>
      </c>
      <c r="D22" s="157">
        <v>713</v>
      </c>
      <c r="E22" s="159">
        <v>1.9369210289929</v>
      </c>
      <c r="F22" s="31"/>
    </row>
    <row r="23" spans="1:8" ht="12.75" customHeight="1">
      <c r="A23" s="160" t="s">
        <v>13</v>
      </c>
      <c r="B23" s="157">
        <v>1322</v>
      </c>
      <c r="C23" s="158">
        <v>4.37</v>
      </c>
      <c r="D23" s="157">
        <v>1453</v>
      </c>
      <c r="E23" s="159">
        <v>3.9471896986349</v>
      </c>
      <c r="F23" s="31"/>
    </row>
    <row r="24" spans="1:8" ht="12.75" customHeight="1">
      <c r="A24" s="160" t="s">
        <v>120</v>
      </c>
      <c r="B24" s="157">
        <v>657</v>
      </c>
      <c r="C24" s="158">
        <v>2.17</v>
      </c>
      <c r="D24" s="157">
        <v>823</v>
      </c>
      <c r="E24" s="159">
        <v>2.2357447501559</v>
      </c>
      <c r="F24" s="31"/>
    </row>
    <row r="25" spans="1:8" ht="12.75" customHeight="1">
      <c r="A25" s="164" t="s">
        <v>15</v>
      </c>
      <c r="B25" s="157">
        <v>39</v>
      </c>
      <c r="C25" s="158">
        <v>0.13</v>
      </c>
      <c r="D25" s="157">
        <v>46</v>
      </c>
      <c r="E25" s="159">
        <v>0.1249626470318</v>
      </c>
      <c r="F25" s="31"/>
    </row>
    <row r="26" spans="1:8" ht="12.75" customHeight="1" thickBot="1">
      <c r="A26" s="164"/>
      <c r="B26" s="165"/>
      <c r="C26" s="158"/>
      <c r="D26" s="165"/>
      <c r="E26" s="166"/>
      <c r="F26" s="31"/>
    </row>
    <row r="27" spans="1:8" ht="12.75" customHeight="1" thickBot="1">
      <c r="A27" s="167" t="s">
        <v>18</v>
      </c>
      <c r="B27" s="168">
        <v>30260</v>
      </c>
      <c r="C27" s="169">
        <v>99.999999999999986</v>
      </c>
      <c r="D27" s="168">
        <v>36811</v>
      </c>
      <c r="E27" s="170">
        <v>100</v>
      </c>
      <c r="F27" s="111"/>
    </row>
    <row r="28" spans="1:8" ht="24" customHeight="1">
      <c r="A28" s="171" t="s">
        <v>255</v>
      </c>
      <c r="B28" s="172"/>
      <c r="C28" s="173"/>
      <c r="D28" s="174"/>
      <c r="E28" s="175"/>
      <c r="F28" s="107"/>
    </row>
    <row r="29" spans="1:8" ht="18" customHeight="1">
      <c r="A29" s="176" t="s">
        <v>121</v>
      </c>
      <c r="B29" s="465" t="s">
        <v>122</v>
      </c>
      <c r="C29" s="465"/>
      <c r="D29" s="177"/>
      <c r="E29" s="175"/>
    </row>
    <row r="30" spans="1:8" ht="16.5" customHeight="1">
      <c r="A30" s="176"/>
      <c r="B30" s="465" t="s">
        <v>123</v>
      </c>
      <c r="C30" s="465"/>
      <c r="D30" s="177"/>
      <c r="E30" s="175"/>
    </row>
    <row r="31" spans="1:8">
      <c r="A31" s="178"/>
      <c r="B31" s="179"/>
      <c r="C31" s="179"/>
      <c r="D31" s="179"/>
      <c r="E31" s="179"/>
    </row>
  </sheetData>
  <mergeCells count="11">
    <mergeCell ref="B30:C30"/>
    <mergeCell ref="B29:C29"/>
    <mergeCell ref="A1:E1"/>
    <mergeCell ref="A5:A7"/>
    <mergeCell ref="D5:E5"/>
    <mergeCell ref="B6:B7"/>
    <mergeCell ref="B5:C5"/>
    <mergeCell ref="C6:C7"/>
    <mergeCell ref="A3:E3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2">
    <pageSetUpPr fitToPage="1"/>
  </sheetPr>
  <dimension ref="A1:J31"/>
  <sheetViews>
    <sheetView showGridLines="0" view="pageBreakPreview" zoomScale="75" zoomScaleNormal="75" zoomScaleSheetLayoutView="75" workbookViewId="0">
      <selection activeCell="C7" sqref="C7"/>
    </sheetView>
  </sheetViews>
  <sheetFormatPr baseColWidth="10" defaultColWidth="11.44140625" defaultRowHeight="13.2"/>
  <cols>
    <col min="1" max="1" width="76.44140625" style="6" customWidth="1"/>
    <col min="2" max="4" width="24.6640625" style="6" customWidth="1"/>
    <col min="5" max="7" width="14.6640625" style="6" customWidth="1"/>
    <col min="8" max="16384" width="11.44140625" style="6"/>
  </cols>
  <sheetData>
    <row r="1" spans="1:10" s="15" customFormat="1" ht="18" customHeight="1">
      <c r="A1" s="466" t="s">
        <v>216</v>
      </c>
      <c r="B1" s="466"/>
      <c r="C1" s="466"/>
      <c r="D1" s="466"/>
      <c r="E1" s="19"/>
      <c r="F1" s="19"/>
      <c r="G1" s="19"/>
    </row>
    <row r="2" spans="1:10" ht="12.75" customHeight="1">
      <c r="A2" s="319"/>
      <c r="B2" s="320"/>
      <c r="C2" s="320"/>
      <c r="D2" s="320"/>
      <c r="E2" s="5"/>
      <c r="F2" s="5"/>
      <c r="G2" s="5"/>
    </row>
    <row r="3" spans="1:10" ht="15" customHeight="1">
      <c r="A3" s="474" t="s">
        <v>248</v>
      </c>
      <c r="B3" s="474"/>
      <c r="C3" s="474"/>
      <c r="D3" s="474"/>
      <c r="E3" s="36"/>
      <c r="F3" s="36"/>
      <c r="G3" s="36"/>
      <c r="H3" s="36"/>
      <c r="I3" s="36"/>
      <c r="J3" s="9"/>
    </row>
    <row r="4" spans="1:10" s="3" customFormat="1" ht="15" customHeight="1">
      <c r="A4" s="474" t="s">
        <v>158</v>
      </c>
      <c r="B4" s="474"/>
      <c r="C4" s="474"/>
      <c r="D4" s="474"/>
      <c r="E4" s="16"/>
      <c r="F4" s="16"/>
      <c r="G4" s="16"/>
    </row>
    <row r="5" spans="1:10" ht="12.75" customHeight="1" thickBot="1">
      <c r="A5" s="143"/>
      <c r="B5" s="143"/>
      <c r="C5" s="143"/>
      <c r="D5" s="143"/>
      <c r="E5" s="16"/>
      <c r="F5" s="16"/>
      <c r="G5" s="31"/>
      <c r="H5" s="9"/>
      <c r="I5" s="9"/>
      <c r="J5" s="9"/>
    </row>
    <row r="6" spans="1:10" ht="24" customHeight="1">
      <c r="A6" s="489" t="s">
        <v>64</v>
      </c>
      <c r="B6" s="505" t="s">
        <v>282</v>
      </c>
      <c r="C6" s="505"/>
      <c r="D6" s="506"/>
      <c r="E6" s="150"/>
    </row>
    <row r="7" spans="1:10" ht="28.5" customHeight="1" thickBot="1">
      <c r="A7" s="508"/>
      <c r="B7" s="382" t="s">
        <v>21</v>
      </c>
      <c r="C7" s="383" t="s">
        <v>22</v>
      </c>
      <c r="D7" s="384" t="s">
        <v>23</v>
      </c>
      <c r="E7" s="378"/>
    </row>
    <row r="8" spans="1:10" ht="28.5" customHeight="1">
      <c r="A8" s="386" t="s">
        <v>77</v>
      </c>
      <c r="B8" s="387">
        <f>('6.9.1'!E7-'6.9.1'!B7)*100/'6.9.1'!B7</f>
        <v>-1.2848241181978661</v>
      </c>
      <c r="C8" s="387">
        <f>('6.9.1'!F7-'6.9.1'!C7)*100/'6.9.1'!C7</f>
        <v>1.8660056038605497</v>
      </c>
      <c r="D8" s="388">
        <f>('6.9.1'!G7-'6.9.1'!D7)*100/'6.9.1'!D7</f>
        <v>0.26872099723997156</v>
      </c>
      <c r="E8" s="150"/>
    </row>
    <row r="9" spans="1:10" ht="13.8">
      <c r="A9" s="389" t="s">
        <v>78</v>
      </c>
      <c r="B9" s="390">
        <f>('6.9.1'!E8-'6.9.1'!B8)*100/'6.9.1'!B8</f>
        <v>5.2880186832998638E-2</v>
      </c>
      <c r="C9" s="390">
        <f>('6.9.1'!F8-'6.9.1'!C8)*100/'6.9.1'!C8</f>
        <v>2.3305741121010728</v>
      </c>
      <c r="D9" s="391">
        <f>('6.9.1'!G8-'6.9.1'!D8)*100/'6.9.1'!D8</f>
        <v>1.1894949055497144</v>
      </c>
      <c r="E9" s="150"/>
    </row>
    <row r="10" spans="1:10" ht="13.8">
      <c r="A10" s="389" t="s">
        <v>79</v>
      </c>
      <c r="B10" s="390">
        <f>('6.9.1'!E9-'6.9.1'!B9)*100/'6.9.1'!B9</f>
        <v>-1.7829101737527679</v>
      </c>
      <c r="C10" s="390">
        <f>('6.9.1'!F9-'6.9.1'!C9)*100/'6.9.1'!C9</f>
        <v>2.0712741938435903</v>
      </c>
      <c r="D10" s="391">
        <f>('6.9.1'!G9-'6.9.1'!D9)*100/'6.9.1'!D9</f>
        <v>0.13281574337948321</v>
      </c>
      <c r="E10" s="150"/>
    </row>
    <row r="11" spans="1:10" ht="13.8">
      <c r="A11" s="389" t="s">
        <v>80</v>
      </c>
      <c r="B11" s="390">
        <f>('6.9.1'!E10-'6.9.1'!B10)*100/'6.9.1'!B10</f>
        <v>32.205696307886946</v>
      </c>
      <c r="C11" s="390">
        <f>('6.9.1'!F10-'6.9.1'!C10)*100/'6.9.1'!C10</f>
        <v>36.056009334889161</v>
      </c>
      <c r="D11" s="391">
        <f>('6.9.1'!G10-'6.9.1'!D10)*100/'6.9.1'!D10</f>
        <v>34.181357317904649</v>
      </c>
      <c r="E11" s="150"/>
    </row>
    <row r="12" spans="1:10" ht="13.8">
      <c r="A12" s="389" t="s">
        <v>61</v>
      </c>
      <c r="B12" s="390">
        <f>('6.9.1'!E11-'6.9.1'!B11)*100/'6.9.1'!B11</f>
        <v>0.37709199225308465</v>
      </c>
      <c r="C12" s="390">
        <f>('6.9.1'!F11-'6.9.1'!C11)*100/'6.9.1'!C11</f>
        <v>0.94458958243196889</v>
      </c>
      <c r="D12" s="391">
        <f>('6.9.1'!G11-'6.9.1'!D11)*100/'6.9.1'!D11</f>
        <v>0.66105813923704215</v>
      </c>
      <c r="E12" s="150"/>
    </row>
    <row r="13" spans="1:10" ht="13.8">
      <c r="A13" s="389" t="s">
        <v>81</v>
      </c>
      <c r="B13" s="390">
        <f>('6.9.1'!E12-'6.9.1'!B12)*100/'6.9.1'!B12</f>
        <v>5.6652261559178152</v>
      </c>
      <c r="C13" s="390">
        <f>('6.9.1'!F12-'6.9.1'!C12)*100/'6.9.1'!C12</f>
        <v>13.139772344430847</v>
      </c>
      <c r="D13" s="391">
        <f>('6.9.1'!G12-'6.9.1'!D12)*100/'6.9.1'!D12</f>
        <v>9.4077279021204969</v>
      </c>
      <c r="E13" s="150"/>
    </row>
    <row r="14" spans="1:10" ht="13.8">
      <c r="A14" s="389" t="s">
        <v>82</v>
      </c>
      <c r="B14" s="390">
        <f>('6.9.1'!E13-'6.9.1'!B13)*100/'6.9.1'!B13</f>
        <v>0.33551641823741674</v>
      </c>
      <c r="C14" s="390">
        <f>('6.9.1'!F13-'6.9.1'!C13)*100/'6.9.1'!C13</f>
        <v>1.9693590894610251</v>
      </c>
      <c r="D14" s="391">
        <f>('6.9.1'!G13-'6.9.1'!D13)*100/'6.9.1'!D13</f>
        <v>1.152890153868956</v>
      </c>
      <c r="E14" s="150"/>
    </row>
    <row r="15" spans="1:10" ht="13.8">
      <c r="A15" s="392" t="s">
        <v>62</v>
      </c>
      <c r="B15" s="390">
        <f>('6.9.1'!E14-'6.9.1'!B14)*100/'6.9.1'!B14</f>
        <v>2.6380601914571562</v>
      </c>
      <c r="C15" s="390">
        <f>('6.9.1'!F14-'6.9.1'!C14)*100/'6.9.1'!C14</f>
        <v>2.9120246356998924</v>
      </c>
      <c r="D15" s="391">
        <f>('6.9.1'!G14-'6.9.1'!D14)*100/'6.9.1'!D14</f>
        <v>2.7757847283661743</v>
      </c>
      <c r="E15" s="150"/>
    </row>
    <row r="16" spans="1:10" ht="13.8">
      <c r="A16" s="389" t="s">
        <v>83</v>
      </c>
      <c r="B16" s="390">
        <f>('6.9.1'!E15-'6.9.1'!B15)*100/'6.9.1'!B15</f>
        <v>9.5198464145150261</v>
      </c>
      <c r="C16" s="390">
        <f>('6.9.1'!F15-'6.9.1'!C15)*100/'6.9.1'!C15</f>
        <v>16.781033594214762</v>
      </c>
      <c r="D16" s="391">
        <f>('6.9.1'!G15-'6.9.1'!D15)*100/'6.9.1'!D15</f>
        <v>13.151297518996836</v>
      </c>
      <c r="E16" s="150"/>
    </row>
    <row r="17" spans="1:9" ht="13.8">
      <c r="A17" s="393"/>
      <c r="B17" s="390"/>
      <c r="C17" s="390"/>
      <c r="D17" s="391"/>
      <c r="E17" s="150"/>
    </row>
    <row r="18" spans="1:9" ht="12.75" customHeight="1">
      <c r="A18" s="394" t="s">
        <v>67</v>
      </c>
      <c r="B18" s="395">
        <f>('6.9.1'!E17-'6.9.1'!B17)*100/'6.9.1'!B17</f>
        <v>3.9176998264523561</v>
      </c>
      <c r="C18" s="395">
        <f>('6.9.1'!F17-'6.9.1'!C17)*100/'6.9.1'!C17</f>
        <v>7.6431329007141091</v>
      </c>
      <c r="D18" s="396">
        <f>('6.9.1'!G17-'6.9.1'!D17)*100/'6.9.1'!D17</f>
        <v>5.7797486703687468</v>
      </c>
      <c r="E18" s="150"/>
    </row>
    <row r="19" spans="1:9" ht="12.75" customHeight="1">
      <c r="A19" s="394"/>
      <c r="B19" s="395"/>
      <c r="C19" s="395"/>
      <c r="D19" s="396"/>
      <c r="E19" s="150"/>
    </row>
    <row r="20" spans="1:9" ht="12.75" customHeight="1">
      <c r="A20" s="389" t="s">
        <v>84</v>
      </c>
      <c r="B20" s="390">
        <f>('6.9.1'!E19-'6.9.1'!B19)*100/'6.9.1'!B19</f>
        <v>0.4469585411895835</v>
      </c>
      <c r="C20" s="390">
        <f>('6.9.1'!F19-'6.9.1'!C19)*100/'6.9.1'!C19</f>
        <v>0.40711284295623629</v>
      </c>
      <c r="D20" s="391">
        <f>('6.9.1'!G19-'6.9.1'!D19)*100/'6.9.1'!D19</f>
        <v>0.42699730091736521</v>
      </c>
      <c r="E20" s="150"/>
    </row>
    <row r="21" spans="1:9" ht="12.75" customHeight="1">
      <c r="A21" s="389" t="s">
        <v>63</v>
      </c>
      <c r="B21" s="390">
        <f>('6.9.1'!E20-'6.9.1'!B20)*100/'6.9.1'!B20</f>
        <v>-1.7634227180571076</v>
      </c>
      <c r="C21" s="390">
        <f>('6.9.1'!F20-'6.9.1'!C20)*100/'6.9.1'!C20</f>
        <v>-0.80819933003510436</v>
      </c>
      <c r="D21" s="391">
        <f>('6.9.1'!G20-'6.9.1'!D20)*100/'6.9.1'!D20</f>
        <v>-1.287132610318213</v>
      </c>
      <c r="E21" s="150"/>
    </row>
    <row r="22" spans="1:9" ht="12.75" customHeight="1">
      <c r="A22" s="389" t="s">
        <v>86</v>
      </c>
      <c r="B22" s="390">
        <f>('6.9.1'!E21-'6.9.1'!B21)*100/'6.9.1'!B21</f>
        <v>2.2945964831614587</v>
      </c>
      <c r="C22" s="390">
        <f>('6.9.1'!F21-'6.9.1'!C21)*100/'6.9.1'!C21</f>
        <v>2.392045720215549</v>
      </c>
      <c r="D22" s="391">
        <f>('6.9.1'!G21-'6.9.1'!D21)*100/'6.9.1'!D21</f>
        <v>2.3433883295787066</v>
      </c>
      <c r="E22" s="150"/>
    </row>
    <row r="23" spans="1:9" ht="12.75" customHeight="1">
      <c r="A23" s="389" t="s">
        <v>85</v>
      </c>
      <c r="B23" s="390">
        <f>('6.9.1'!E22-'6.9.1'!B22)*100/'6.9.1'!B22</f>
        <v>-0.2857574258380054</v>
      </c>
      <c r="C23" s="390">
        <f>('6.9.1'!F22-'6.9.1'!C22)*100/'6.9.1'!C22</f>
        <v>-0.43176685232963835</v>
      </c>
      <c r="D23" s="391">
        <f>('6.9.1'!G22-'6.9.1'!D22)*100/'6.9.1'!D22</f>
        <v>-0.35873509923666969</v>
      </c>
      <c r="E23" s="150"/>
    </row>
    <row r="24" spans="1:9" ht="12.75" customHeight="1">
      <c r="A24" s="397"/>
      <c r="B24" s="390"/>
      <c r="C24" s="390"/>
      <c r="D24" s="396"/>
      <c r="E24" s="150"/>
    </row>
    <row r="25" spans="1:9" ht="12.75" customHeight="1">
      <c r="A25" s="398" t="s">
        <v>68</v>
      </c>
      <c r="B25" s="395">
        <f>('6.9.1'!E24-'6.9.1'!B24)*100/'6.9.1'!B24</f>
        <v>-0.28896036846749446</v>
      </c>
      <c r="C25" s="395">
        <f>('6.9.1'!F24-'6.9.1'!C24)*100/'6.9.1'!C24</f>
        <v>-2.4587763437554314E-2</v>
      </c>
      <c r="D25" s="396">
        <f>('6.9.1'!G24-'6.9.1'!D24)*100/'6.9.1'!D24</f>
        <v>-0.15684224284408749</v>
      </c>
      <c r="E25" s="150"/>
    </row>
    <row r="26" spans="1:9" ht="12.75" customHeight="1">
      <c r="A26" s="399"/>
      <c r="B26" s="395"/>
      <c r="C26" s="395"/>
      <c r="D26" s="396"/>
      <c r="E26" s="150"/>
    </row>
    <row r="27" spans="1:9" ht="12.75" customHeight="1" thickBot="1">
      <c r="A27" s="400" t="s">
        <v>74</v>
      </c>
      <c r="B27" s="401">
        <f>('6.9.1'!E26-'6.9.1'!B26)*100/'6.9.1'!B26</f>
        <v>27.039911233423716</v>
      </c>
      <c r="C27" s="401">
        <f>('6.9.1'!F26-'6.9.1'!C26)*100/'6.9.1'!C26</f>
        <v>7.6172015580563617</v>
      </c>
      <c r="D27" s="402">
        <f>('6.9.1'!G26-'6.9.1'!D26)*100/'6.9.1'!D26</f>
        <v>17.292702534468734</v>
      </c>
      <c r="E27" s="150"/>
    </row>
    <row r="28" spans="1:9" ht="12.75" customHeight="1">
      <c r="A28" s="149" t="s">
        <v>24</v>
      </c>
      <c r="B28" s="385"/>
      <c r="C28" s="385"/>
      <c r="D28" s="385"/>
      <c r="E28" s="379"/>
      <c r="F28" s="11"/>
      <c r="G28" s="11"/>
    </row>
    <row r="29" spans="1:9" ht="12.75" customHeight="1">
      <c r="A29" s="380" t="s">
        <v>273</v>
      </c>
      <c r="B29" s="381"/>
      <c r="C29" s="381"/>
      <c r="D29" s="381"/>
      <c r="E29" s="150"/>
    </row>
    <row r="30" spans="1:9" ht="12.75" customHeight="1">
      <c r="A30" s="149" t="s">
        <v>65</v>
      </c>
      <c r="B30" s="207"/>
      <c r="C30" s="207"/>
      <c r="D30" s="208"/>
      <c r="E30" s="207"/>
      <c r="F30" s="1"/>
      <c r="G30" s="13"/>
      <c r="I30" s="14"/>
    </row>
    <row r="31" spans="1:9" ht="13.8">
      <c r="A31" s="150"/>
      <c r="B31" s="150"/>
      <c r="C31" s="150"/>
      <c r="D31" s="150"/>
      <c r="E31" s="150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>
    <pageSetUpPr fitToPage="1"/>
  </sheetPr>
  <dimension ref="A1:AJ47"/>
  <sheetViews>
    <sheetView showGridLines="0" view="pageBreakPreview" zoomScale="75" zoomScaleNormal="75" zoomScaleSheetLayoutView="75" workbookViewId="0">
      <selection activeCell="A36" sqref="A36"/>
    </sheetView>
  </sheetViews>
  <sheetFormatPr baseColWidth="10" defaultColWidth="19.109375" defaultRowHeight="13.2"/>
  <cols>
    <col min="1" max="1" width="56.5546875" style="6" customWidth="1"/>
    <col min="2" max="6" width="14.6640625" style="21" customWidth="1"/>
    <col min="7" max="7" width="14.33203125" style="21" customWidth="1"/>
    <col min="8" max="8" width="10.6640625" style="6" hidden="1" customWidth="1"/>
    <col min="9" max="9" width="0.33203125" style="6" hidden="1" customWidth="1"/>
    <col min="10" max="10" width="10.6640625" style="6" hidden="1" customWidth="1"/>
    <col min="11" max="11" width="6.88671875" style="6" customWidth="1"/>
    <col min="12" max="14" width="10.6640625" style="6" customWidth="1"/>
    <col min="15" max="16384" width="19.109375" style="6"/>
  </cols>
  <sheetData>
    <row r="1" spans="1:14" s="15" customFormat="1" ht="18">
      <c r="A1" s="466" t="s">
        <v>216</v>
      </c>
      <c r="B1" s="466"/>
      <c r="C1" s="466"/>
      <c r="D1" s="466"/>
      <c r="E1" s="466"/>
      <c r="F1" s="466"/>
      <c r="G1" s="466"/>
    </row>
    <row r="2" spans="1:14" ht="12.75" customHeight="1">
      <c r="A2" s="209"/>
      <c r="B2" s="364"/>
      <c r="C2" s="364"/>
      <c r="D2" s="364"/>
      <c r="E2" s="364"/>
      <c r="F2" s="364"/>
      <c r="G2" s="364"/>
    </row>
    <row r="3" spans="1:14" ht="15" customHeight="1">
      <c r="A3" s="474" t="s">
        <v>274</v>
      </c>
      <c r="B3" s="474"/>
      <c r="C3" s="474"/>
      <c r="D3" s="474"/>
      <c r="E3" s="474"/>
      <c r="F3" s="474"/>
      <c r="G3" s="474"/>
      <c r="H3" s="36"/>
      <c r="I3" s="36"/>
      <c r="J3" s="9"/>
    </row>
    <row r="4" spans="1:14" ht="12.75" customHeight="1" thickBot="1">
      <c r="A4" s="143"/>
      <c r="B4" s="143"/>
      <c r="C4" s="143"/>
      <c r="D4" s="143"/>
      <c r="E4" s="143"/>
      <c r="F4" s="143"/>
      <c r="G4" s="222"/>
      <c r="H4" s="9"/>
      <c r="I4" s="9"/>
      <c r="J4" s="9"/>
    </row>
    <row r="5" spans="1:14" s="10" customFormat="1" ht="36.75" customHeight="1">
      <c r="A5" s="509" t="s">
        <v>52</v>
      </c>
      <c r="B5" s="511">
        <v>2020</v>
      </c>
      <c r="C5" s="491"/>
      <c r="D5" s="511"/>
      <c r="E5" s="511">
        <v>2021</v>
      </c>
      <c r="F5" s="491"/>
      <c r="G5" s="512"/>
      <c r="H5" s="24"/>
    </row>
    <row r="6" spans="1:14" s="10" customFormat="1" ht="36.75" customHeight="1" thickBot="1">
      <c r="A6" s="510"/>
      <c r="B6" s="362" t="s">
        <v>21</v>
      </c>
      <c r="C6" s="362" t="s">
        <v>22</v>
      </c>
      <c r="D6" s="362" t="s">
        <v>23</v>
      </c>
      <c r="E6" s="362" t="s">
        <v>21</v>
      </c>
      <c r="F6" s="362" t="s">
        <v>22</v>
      </c>
      <c r="G6" s="363" t="s">
        <v>23</v>
      </c>
      <c r="H6" s="24"/>
    </row>
    <row r="7" spans="1:14" ht="22.5" customHeight="1">
      <c r="A7" s="366" t="s">
        <v>28</v>
      </c>
      <c r="B7" s="367">
        <v>99.509666666666661</v>
      </c>
      <c r="C7" s="367">
        <v>99.692000000000007</v>
      </c>
      <c r="D7" s="367">
        <f>AVERAGE(B7:C7)</f>
        <v>99.600833333333327</v>
      </c>
      <c r="E7" s="367">
        <v>99.543166666666664</v>
      </c>
      <c r="F7" s="367">
        <v>100.45683333333334</v>
      </c>
      <c r="G7" s="368">
        <f>AVERAGE(E7:F7)</f>
        <v>100</v>
      </c>
      <c r="H7" s="25"/>
      <c r="K7" s="26"/>
      <c r="L7" s="26"/>
      <c r="M7" s="26"/>
      <c r="N7" s="26"/>
    </row>
    <row r="8" spans="1:14" ht="12.75" customHeight="1">
      <c r="A8" s="369" t="s">
        <v>27</v>
      </c>
      <c r="B8" s="370">
        <v>99.110166666666657</v>
      </c>
      <c r="C8" s="370">
        <v>98.885000000000005</v>
      </c>
      <c r="D8" s="370">
        <f t="shared" ref="D8:D37" si="0">AVERAGE(B8:C8)</f>
        <v>98.997583333333324</v>
      </c>
      <c r="E8" s="370">
        <v>99.230166666666662</v>
      </c>
      <c r="F8" s="370">
        <v>100.76983333333334</v>
      </c>
      <c r="G8" s="371">
        <f t="shared" ref="G8:G37" si="1">AVERAGE(E8:F8)</f>
        <v>100</v>
      </c>
      <c r="H8" s="25"/>
      <c r="K8" s="26"/>
      <c r="L8" s="26"/>
      <c r="M8" s="26"/>
      <c r="N8" s="26"/>
    </row>
    <row r="9" spans="1:14" ht="12.75" customHeight="1">
      <c r="A9" s="369" t="s">
        <v>159</v>
      </c>
      <c r="B9" s="370">
        <v>97.279666666666671</v>
      </c>
      <c r="C9" s="370">
        <v>97.324333333333314</v>
      </c>
      <c r="D9" s="370">
        <f t="shared" si="0"/>
        <v>97.301999999999992</v>
      </c>
      <c r="E9" s="370">
        <v>97.044166666666683</v>
      </c>
      <c r="F9" s="370">
        <v>102.95583333333332</v>
      </c>
      <c r="G9" s="371">
        <f t="shared" si="1"/>
        <v>100</v>
      </c>
      <c r="H9" s="25"/>
      <c r="K9" s="26"/>
      <c r="L9" s="26"/>
      <c r="M9" s="26"/>
      <c r="N9" s="26"/>
    </row>
    <row r="10" spans="1:14" ht="12.75" customHeight="1">
      <c r="A10" s="369" t="s">
        <v>227</v>
      </c>
      <c r="B10" s="370">
        <v>98.820666666666668</v>
      </c>
      <c r="C10" s="370">
        <v>98.745999999999995</v>
      </c>
      <c r="D10" s="370">
        <f t="shared" si="0"/>
        <v>98.783333333333331</v>
      </c>
      <c r="E10" s="370">
        <v>98.879666666666665</v>
      </c>
      <c r="F10" s="370">
        <v>101.12049999999999</v>
      </c>
      <c r="G10" s="371">
        <f t="shared" si="1"/>
        <v>100.00008333333332</v>
      </c>
      <c r="H10" s="25"/>
      <c r="K10" s="26"/>
      <c r="L10" s="26"/>
      <c r="M10" s="26"/>
      <c r="N10" s="26"/>
    </row>
    <row r="11" spans="1:14" ht="12.75" customHeight="1">
      <c r="A11" s="369" t="s">
        <v>88</v>
      </c>
      <c r="B11" s="370">
        <v>97.89200000000001</v>
      </c>
      <c r="C11" s="370">
        <v>98.396833333333333</v>
      </c>
      <c r="D11" s="370">
        <f t="shared" si="0"/>
        <v>98.144416666666672</v>
      </c>
      <c r="E11" s="370">
        <v>99.034000000000006</v>
      </c>
      <c r="F11" s="370">
        <v>100.96616666666667</v>
      </c>
      <c r="G11" s="371">
        <f t="shared" si="1"/>
        <v>100.00008333333334</v>
      </c>
      <c r="H11" s="25"/>
      <c r="K11" s="26"/>
      <c r="L11" s="26"/>
      <c r="M11" s="26"/>
      <c r="N11" s="26"/>
    </row>
    <row r="12" spans="1:14" ht="12.75" customHeight="1">
      <c r="A12" s="369" t="s">
        <v>43</v>
      </c>
      <c r="B12" s="370">
        <v>100.46966666666667</v>
      </c>
      <c r="C12" s="370">
        <v>100.14233333333334</v>
      </c>
      <c r="D12" s="370">
        <f t="shared" si="0"/>
        <v>100.30600000000001</v>
      </c>
      <c r="E12" s="370">
        <v>99.905666666666662</v>
      </c>
      <c r="F12" s="370">
        <v>100.09416666666668</v>
      </c>
      <c r="G12" s="371">
        <f t="shared" si="1"/>
        <v>99.999916666666678</v>
      </c>
      <c r="H12" s="25"/>
      <c r="K12" s="26"/>
      <c r="L12" s="26"/>
      <c r="M12" s="26"/>
      <c r="N12" s="26"/>
    </row>
    <row r="13" spans="1:14" ht="12.75" customHeight="1">
      <c r="A13" s="369" t="s">
        <v>160</v>
      </c>
      <c r="B13" s="370">
        <v>90.458333333333329</v>
      </c>
      <c r="C13" s="370">
        <v>95.978333333333339</v>
      </c>
      <c r="D13" s="370">
        <f t="shared" si="0"/>
        <v>93.218333333333334</v>
      </c>
      <c r="E13" s="370">
        <v>95.011833333333342</v>
      </c>
      <c r="F13" s="370">
        <v>104.98833333333333</v>
      </c>
      <c r="G13" s="371">
        <f t="shared" si="1"/>
        <v>100.00008333333334</v>
      </c>
      <c r="H13" s="25"/>
      <c r="K13" s="26"/>
      <c r="L13" s="26"/>
      <c r="M13" s="26"/>
      <c r="N13" s="26"/>
    </row>
    <row r="14" spans="1:14" ht="12.75" customHeight="1">
      <c r="A14" s="369" t="s">
        <v>161</v>
      </c>
      <c r="B14" s="370">
        <v>97.240499999999997</v>
      </c>
      <c r="C14" s="370">
        <v>97.461333333333314</v>
      </c>
      <c r="D14" s="370">
        <f t="shared" si="0"/>
        <v>97.350916666666649</v>
      </c>
      <c r="E14" s="370">
        <v>99.191999999999993</v>
      </c>
      <c r="F14" s="370">
        <v>100.80816666666665</v>
      </c>
      <c r="G14" s="371">
        <f t="shared" si="1"/>
        <v>100.00008333333332</v>
      </c>
      <c r="H14" s="25"/>
      <c r="K14" s="26"/>
      <c r="L14" s="26"/>
      <c r="M14" s="26"/>
      <c r="N14" s="26"/>
    </row>
    <row r="15" spans="1:14" ht="12.75" customHeight="1">
      <c r="A15" s="369" t="s">
        <v>162</v>
      </c>
      <c r="B15" s="370">
        <v>98.595166666666671</v>
      </c>
      <c r="C15" s="370">
        <v>99.45450000000001</v>
      </c>
      <c r="D15" s="370">
        <f t="shared" si="0"/>
        <v>99.024833333333333</v>
      </c>
      <c r="E15" s="370">
        <v>99.713666666666654</v>
      </c>
      <c r="F15" s="370">
        <v>100.28633333333335</v>
      </c>
      <c r="G15" s="371">
        <f t="shared" si="1"/>
        <v>100</v>
      </c>
      <c r="H15" s="25"/>
      <c r="K15" s="26"/>
      <c r="L15" s="26"/>
      <c r="M15" s="26"/>
      <c r="N15" s="26"/>
    </row>
    <row r="16" spans="1:14" ht="12.75" customHeight="1">
      <c r="A16" s="369" t="s">
        <v>229</v>
      </c>
      <c r="B16" s="370">
        <v>97.281000000000006</v>
      </c>
      <c r="C16" s="370">
        <v>98.103499999999997</v>
      </c>
      <c r="D16" s="370">
        <f t="shared" si="0"/>
        <v>97.692250000000001</v>
      </c>
      <c r="E16" s="370">
        <v>99.3155</v>
      </c>
      <c r="F16" s="370">
        <v>100.6845</v>
      </c>
      <c r="G16" s="371">
        <f t="shared" si="1"/>
        <v>100</v>
      </c>
      <c r="H16" s="25"/>
      <c r="K16" s="26"/>
      <c r="L16" s="26"/>
      <c r="M16" s="26"/>
      <c r="N16" s="26"/>
    </row>
    <row r="17" spans="1:14" ht="12.75" customHeight="1">
      <c r="A17" s="369" t="s">
        <v>163</v>
      </c>
      <c r="B17" s="370">
        <v>99.456500000000005</v>
      </c>
      <c r="C17" s="370">
        <v>96.455833333333331</v>
      </c>
      <c r="D17" s="370">
        <f t="shared" si="0"/>
        <v>97.956166666666661</v>
      </c>
      <c r="E17" s="370">
        <v>99.710166666666666</v>
      </c>
      <c r="F17" s="370">
        <v>100.28983333333333</v>
      </c>
      <c r="G17" s="371">
        <f t="shared" si="1"/>
        <v>100</v>
      </c>
      <c r="H17" s="23"/>
      <c r="K17" s="26"/>
      <c r="L17" s="26"/>
      <c r="M17" s="26"/>
      <c r="N17" s="26"/>
    </row>
    <row r="18" spans="1:14" ht="12.75" customHeight="1">
      <c r="A18" s="369" t="s">
        <v>92</v>
      </c>
      <c r="B18" s="370">
        <v>98.639499999999998</v>
      </c>
      <c r="C18" s="370">
        <v>99.322499999999991</v>
      </c>
      <c r="D18" s="370">
        <f t="shared" si="0"/>
        <v>98.980999999999995</v>
      </c>
      <c r="E18" s="370">
        <v>99.300333333333342</v>
      </c>
      <c r="F18" s="370">
        <v>100.7</v>
      </c>
      <c r="G18" s="371">
        <f t="shared" si="1"/>
        <v>100.00016666666667</v>
      </c>
      <c r="H18" s="23"/>
      <c r="K18" s="26"/>
      <c r="L18" s="26"/>
      <c r="M18" s="26"/>
      <c r="N18" s="26"/>
    </row>
    <row r="19" spans="1:14" ht="12.75" customHeight="1">
      <c r="A19" s="369" t="s">
        <v>228</v>
      </c>
      <c r="B19" s="370">
        <v>96.529166666666654</v>
      </c>
      <c r="C19" s="370">
        <v>97.713666666666668</v>
      </c>
      <c r="D19" s="370">
        <f t="shared" si="0"/>
        <v>97.121416666666661</v>
      </c>
      <c r="E19" s="370">
        <v>98.92349999999999</v>
      </c>
      <c r="F19" s="370">
        <v>101.07666666666667</v>
      </c>
      <c r="G19" s="371">
        <f t="shared" si="1"/>
        <v>100.00008333333332</v>
      </c>
      <c r="H19" s="25"/>
      <c r="K19" s="26"/>
      <c r="L19" s="26"/>
      <c r="M19" s="26"/>
      <c r="N19" s="26"/>
    </row>
    <row r="20" spans="1:14" ht="12.75" customHeight="1">
      <c r="A20" s="369" t="s">
        <v>165</v>
      </c>
      <c r="B20" s="370">
        <v>99.433833333333325</v>
      </c>
      <c r="C20" s="370">
        <v>99.689000000000007</v>
      </c>
      <c r="D20" s="370">
        <f t="shared" si="0"/>
        <v>99.561416666666673</v>
      </c>
      <c r="E20" s="370">
        <v>99.720500000000001</v>
      </c>
      <c r="F20" s="370">
        <v>100.2795</v>
      </c>
      <c r="G20" s="371">
        <f t="shared" si="1"/>
        <v>100</v>
      </c>
      <c r="H20" s="25"/>
      <c r="K20" s="26"/>
      <c r="L20" s="26"/>
      <c r="M20" s="26"/>
      <c r="N20" s="26"/>
    </row>
    <row r="21" spans="1:14" ht="12.75" customHeight="1">
      <c r="A21" s="369" t="s">
        <v>230</v>
      </c>
      <c r="B21" s="370">
        <v>99.227333333333334</v>
      </c>
      <c r="C21" s="370">
        <v>99.177416666666673</v>
      </c>
      <c r="D21" s="370">
        <f t="shared" si="0"/>
        <v>99.202375000000004</v>
      </c>
      <c r="E21" s="370">
        <v>98.731499999999997</v>
      </c>
      <c r="F21" s="370">
        <v>101.26841666666667</v>
      </c>
      <c r="G21" s="371">
        <f t="shared" si="1"/>
        <v>99.999958333333325</v>
      </c>
      <c r="H21" s="25"/>
      <c r="K21" s="26"/>
      <c r="L21" s="26"/>
      <c r="M21" s="26"/>
      <c r="N21" s="26"/>
    </row>
    <row r="22" spans="1:14" ht="12.75" customHeight="1">
      <c r="A22" s="369" t="s">
        <v>235</v>
      </c>
      <c r="B22" s="370">
        <v>100.12116666666667</v>
      </c>
      <c r="C22" s="370">
        <v>100.087</v>
      </c>
      <c r="D22" s="370">
        <f t="shared" si="0"/>
        <v>100.10408333333334</v>
      </c>
      <c r="E22" s="370">
        <v>100.117</v>
      </c>
      <c r="F22" s="370">
        <v>99.882999999999996</v>
      </c>
      <c r="G22" s="371">
        <f t="shared" si="1"/>
        <v>100</v>
      </c>
      <c r="H22" s="25"/>
      <c r="K22" s="26"/>
      <c r="L22" s="26"/>
      <c r="M22" s="26"/>
      <c r="N22" s="26"/>
    </row>
    <row r="23" spans="1:14" ht="12.75" customHeight="1">
      <c r="A23" s="369" t="s">
        <v>26</v>
      </c>
      <c r="B23" s="370">
        <v>98.41449999999999</v>
      </c>
      <c r="C23" s="370">
        <v>97.674333333333337</v>
      </c>
      <c r="D23" s="370">
        <f t="shared" si="0"/>
        <v>98.044416666666663</v>
      </c>
      <c r="E23" s="370">
        <v>98.063499999999991</v>
      </c>
      <c r="F23" s="370">
        <v>101.93633333333332</v>
      </c>
      <c r="G23" s="371">
        <f t="shared" si="1"/>
        <v>99.99991666666665</v>
      </c>
      <c r="H23" s="25"/>
      <c r="K23" s="26"/>
      <c r="L23" s="26"/>
      <c r="M23" s="26"/>
      <c r="N23" s="26"/>
    </row>
    <row r="24" spans="1:14" ht="12.75" customHeight="1">
      <c r="A24" s="369" t="s">
        <v>231</v>
      </c>
      <c r="B24" s="370">
        <v>101.77066666666667</v>
      </c>
      <c r="C24" s="370">
        <v>100.514</v>
      </c>
      <c r="D24" s="370">
        <f t="shared" si="0"/>
        <v>101.14233333333334</v>
      </c>
      <c r="E24" s="370">
        <v>100.32183333333334</v>
      </c>
      <c r="F24" s="370">
        <v>99.678166666666655</v>
      </c>
      <c r="G24" s="371">
        <f t="shared" si="1"/>
        <v>100</v>
      </c>
      <c r="H24" s="25"/>
      <c r="K24" s="26"/>
      <c r="L24" s="26"/>
      <c r="M24" s="26"/>
      <c r="N24" s="26"/>
    </row>
    <row r="25" spans="1:14" ht="12.75" customHeight="1">
      <c r="A25" s="369" t="s">
        <v>93</v>
      </c>
      <c r="B25" s="370">
        <v>83.513166666666663</v>
      </c>
      <c r="C25" s="370">
        <v>83.333749999999995</v>
      </c>
      <c r="D25" s="370">
        <f t="shared" si="0"/>
        <v>83.423458333333329</v>
      </c>
      <c r="E25" s="370">
        <v>92.660750000000007</v>
      </c>
      <c r="F25" s="370">
        <v>107.33916666666666</v>
      </c>
      <c r="G25" s="371">
        <f t="shared" si="1"/>
        <v>99.999958333333325</v>
      </c>
      <c r="H25" s="25"/>
      <c r="K25" s="26"/>
      <c r="L25" s="26"/>
      <c r="M25" s="26"/>
      <c r="N25" s="26"/>
    </row>
    <row r="26" spans="1:14" ht="12.75" customHeight="1">
      <c r="A26" s="369" t="s">
        <v>164</v>
      </c>
      <c r="B26" s="370">
        <v>94.364000000000019</v>
      </c>
      <c r="C26" s="370">
        <v>98.081000000000003</v>
      </c>
      <c r="D26" s="370">
        <f t="shared" si="0"/>
        <v>96.222500000000011</v>
      </c>
      <c r="E26" s="370">
        <v>98.134833333333347</v>
      </c>
      <c r="F26" s="370">
        <v>101.86516666666667</v>
      </c>
      <c r="G26" s="371">
        <f t="shared" si="1"/>
        <v>100</v>
      </c>
      <c r="H26" s="25"/>
      <c r="K26" s="26"/>
      <c r="L26" s="26"/>
      <c r="M26" s="26"/>
      <c r="N26" s="26"/>
    </row>
    <row r="27" spans="1:14" ht="12.75" customHeight="1">
      <c r="A27" s="369" t="s">
        <v>234</v>
      </c>
      <c r="B27" s="370">
        <v>99.80716666666666</v>
      </c>
      <c r="C27" s="370">
        <v>99.784999999999982</v>
      </c>
      <c r="D27" s="370">
        <f t="shared" si="0"/>
        <v>99.796083333333314</v>
      </c>
      <c r="E27" s="370">
        <v>99.465333333333319</v>
      </c>
      <c r="F27" s="370">
        <v>100.53483333333334</v>
      </c>
      <c r="G27" s="371">
        <f t="shared" si="1"/>
        <v>100.00008333333332</v>
      </c>
      <c r="H27" s="25"/>
      <c r="K27" s="26"/>
      <c r="L27" s="26"/>
      <c r="M27" s="26"/>
      <c r="N27" s="26"/>
    </row>
    <row r="28" spans="1:14" ht="12.75" customHeight="1">
      <c r="A28" s="369" t="s">
        <v>45</v>
      </c>
      <c r="B28" s="370">
        <v>99.888666666666666</v>
      </c>
      <c r="C28" s="370">
        <v>97.158999999999992</v>
      </c>
      <c r="D28" s="370">
        <f t="shared" si="0"/>
        <v>98.523833333333329</v>
      </c>
      <c r="E28" s="370">
        <v>101.50466666666667</v>
      </c>
      <c r="F28" s="370">
        <v>98.495333333333335</v>
      </c>
      <c r="G28" s="371">
        <f t="shared" si="1"/>
        <v>100</v>
      </c>
      <c r="H28" s="23"/>
      <c r="K28" s="26"/>
      <c r="L28" s="26"/>
      <c r="M28" s="26"/>
      <c r="N28" s="26"/>
    </row>
    <row r="29" spans="1:14" ht="12.75" customHeight="1">
      <c r="A29" s="369" t="s">
        <v>94</v>
      </c>
      <c r="B29" s="370">
        <v>99.086333333333343</v>
      </c>
      <c r="C29" s="370">
        <v>99.660499999999999</v>
      </c>
      <c r="D29" s="370">
        <f t="shared" si="0"/>
        <v>99.373416666666671</v>
      </c>
      <c r="E29" s="370">
        <v>99.736166666666676</v>
      </c>
      <c r="F29" s="370">
        <v>100.26383333333335</v>
      </c>
      <c r="G29" s="371">
        <f t="shared" si="1"/>
        <v>100.00000000000001</v>
      </c>
      <c r="H29" s="23"/>
      <c r="K29" s="26"/>
      <c r="L29" s="26"/>
      <c r="M29" s="26"/>
      <c r="N29" s="26"/>
    </row>
    <row r="30" spans="1:14" ht="12.75" customHeight="1">
      <c r="A30" s="369" t="s">
        <v>241</v>
      </c>
      <c r="B30" s="370">
        <v>100.14916666666666</v>
      </c>
      <c r="C30" s="370">
        <v>100.67916666666667</v>
      </c>
      <c r="D30" s="370">
        <f t="shared" si="0"/>
        <v>100.41416666666666</v>
      </c>
      <c r="E30" s="370">
        <v>100.40849999999999</v>
      </c>
      <c r="F30" s="370">
        <v>99.591333333333338</v>
      </c>
      <c r="G30" s="371">
        <f t="shared" si="1"/>
        <v>99.999916666666664</v>
      </c>
      <c r="H30" s="23"/>
      <c r="K30" s="26"/>
      <c r="L30" s="26"/>
      <c r="M30" s="26"/>
      <c r="N30" s="26"/>
    </row>
    <row r="31" spans="1:14" ht="12.75" customHeight="1">
      <c r="A31" s="369" t="s">
        <v>46</v>
      </c>
      <c r="B31" s="370">
        <v>100.84491666666668</v>
      </c>
      <c r="C31" s="370">
        <v>98.451333333333324</v>
      </c>
      <c r="D31" s="370">
        <f t="shared" si="0"/>
        <v>99.648124999999993</v>
      </c>
      <c r="E31" s="370">
        <v>100.42916666666667</v>
      </c>
      <c r="F31" s="370">
        <v>99.57083333333334</v>
      </c>
      <c r="G31" s="371">
        <f t="shared" si="1"/>
        <v>100</v>
      </c>
      <c r="H31" s="25"/>
      <c r="K31" s="26"/>
      <c r="L31" s="26"/>
      <c r="M31" s="26"/>
      <c r="N31" s="26"/>
    </row>
    <row r="32" spans="1:14" ht="12.75" customHeight="1">
      <c r="A32" s="369" t="s">
        <v>29</v>
      </c>
      <c r="B32" s="370">
        <v>99.79483333333333</v>
      </c>
      <c r="C32" s="370">
        <v>100.88383333333333</v>
      </c>
      <c r="D32" s="370">
        <f t="shared" si="0"/>
        <v>100.33933333333333</v>
      </c>
      <c r="E32" s="370">
        <v>100.32299999999999</v>
      </c>
      <c r="F32" s="370">
        <v>99.677333333333351</v>
      </c>
      <c r="G32" s="371">
        <f t="shared" si="1"/>
        <v>100.00016666666667</v>
      </c>
      <c r="H32" s="25"/>
      <c r="K32" s="26"/>
      <c r="L32" s="26"/>
      <c r="M32" s="26"/>
      <c r="N32" s="26"/>
    </row>
    <row r="33" spans="1:36" ht="12.75" customHeight="1">
      <c r="A33" s="369" t="s">
        <v>233</v>
      </c>
      <c r="B33" s="370">
        <v>99.034944444444434</v>
      </c>
      <c r="C33" s="370">
        <v>99.404777777777781</v>
      </c>
      <c r="D33" s="370">
        <f t="shared" si="0"/>
        <v>99.219861111111101</v>
      </c>
      <c r="E33" s="370">
        <v>99.013722222222228</v>
      </c>
      <c r="F33" s="370">
        <v>100.98644444444443</v>
      </c>
      <c r="G33" s="371">
        <f t="shared" si="1"/>
        <v>100.00008333333332</v>
      </c>
      <c r="H33" s="25"/>
      <c r="K33" s="26"/>
      <c r="L33" s="26"/>
      <c r="M33" s="26"/>
      <c r="N33" s="26"/>
    </row>
    <row r="34" spans="1:36" ht="12.75" customHeight="1">
      <c r="A34" s="369" t="s">
        <v>232</v>
      </c>
      <c r="B34" s="370">
        <v>95.22399999999999</v>
      </c>
      <c r="C34" s="370">
        <v>95.079333333333324</v>
      </c>
      <c r="D34" s="370">
        <f t="shared" si="0"/>
        <v>95.151666666666657</v>
      </c>
      <c r="E34" s="370">
        <v>99.690055555555574</v>
      </c>
      <c r="F34" s="370">
        <v>100.31005555555555</v>
      </c>
      <c r="G34" s="371">
        <f t="shared" si="1"/>
        <v>100.00005555555556</v>
      </c>
      <c r="H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2.75" customHeight="1">
      <c r="A35" s="369" t="s">
        <v>95</v>
      </c>
      <c r="B35" s="370">
        <v>101.77550000000001</v>
      </c>
      <c r="C35" s="370">
        <v>100.87916666666668</v>
      </c>
      <c r="D35" s="370">
        <f t="shared" si="0"/>
        <v>101.32733333333334</v>
      </c>
      <c r="E35" s="370">
        <v>100.32716666666666</v>
      </c>
      <c r="F35" s="370">
        <v>99.672833333333344</v>
      </c>
      <c r="G35" s="371">
        <f t="shared" si="1"/>
        <v>100</v>
      </c>
      <c r="H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ht="12.75" customHeight="1">
      <c r="A36" s="369" t="s">
        <v>96</v>
      </c>
      <c r="B36" s="370">
        <v>102.693</v>
      </c>
      <c r="C36" s="370">
        <v>101.5745</v>
      </c>
      <c r="D36" s="370">
        <f t="shared" si="0"/>
        <v>102.13374999999999</v>
      </c>
      <c r="E36" s="370">
        <v>100.36466666666666</v>
      </c>
      <c r="F36" s="370">
        <v>99.635333333333335</v>
      </c>
      <c r="G36" s="371">
        <f t="shared" si="1"/>
        <v>100</v>
      </c>
      <c r="H36" s="2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ht="12.75" customHeight="1">
      <c r="A37" s="369" t="s">
        <v>242</v>
      </c>
      <c r="B37" s="370">
        <v>98.668722222222243</v>
      </c>
      <c r="C37" s="370">
        <v>98.890277777777783</v>
      </c>
      <c r="D37" s="370">
        <f t="shared" si="0"/>
        <v>98.779500000000013</v>
      </c>
      <c r="E37" s="370">
        <v>100.15872222222222</v>
      </c>
      <c r="F37" s="370">
        <v>99.84127777777779</v>
      </c>
      <c r="G37" s="371">
        <f t="shared" si="1"/>
        <v>100</v>
      </c>
      <c r="H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ht="12.75" customHeight="1">
      <c r="A38" s="369"/>
      <c r="B38" s="370"/>
      <c r="C38" s="370"/>
      <c r="D38" s="370"/>
      <c r="E38" s="370"/>
      <c r="F38" s="370"/>
      <c r="G38" s="371"/>
      <c r="H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ht="12.75" customHeight="1">
      <c r="A39" s="372" t="s">
        <v>59</v>
      </c>
      <c r="B39" s="373">
        <v>98.73599999999999</v>
      </c>
      <c r="C39" s="373">
        <v>98.732833333333318</v>
      </c>
      <c r="D39" s="373">
        <f>AVERAGE(B39:C39)</f>
        <v>98.734416666666647</v>
      </c>
      <c r="E39" s="373">
        <v>99.328999999999994</v>
      </c>
      <c r="F39" s="373">
        <v>100.67099999999999</v>
      </c>
      <c r="G39" s="374">
        <f>AVERAGE(E39:F39)</f>
        <v>100</v>
      </c>
      <c r="H39" s="25">
        <v>101.672</v>
      </c>
      <c r="K39" s="26"/>
      <c r="L39" s="26"/>
      <c r="M39" s="26"/>
      <c r="N39" s="26"/>
    </row>
    <row r="40" spans="1:36" ht="12.75" customHeight="1">
      <c r="A40" s="372" t="s">
        <v>60</v>
      </c>
      <c r="B40" s="373">
        <v>97.529333333333341</v>
      </c>
      <c r="C40" s="373">
        <v>97.805166666666665</v>
      </c>
      <c r="D40" s="373">
        <v>98.734416666666647</v>
      </c>
      <c r="E40" s="373">
        <v>99.272999999999982</v>
      </c>
      <c r="F40" s="373">
        <v>100.72733333333333</v>
      </c>
      <c r="G40" s="374">
        <f t="shared" ref="G40:G42" si="2">AVERAGE(E40:F40)</f>
        <v>100.00016666666666</v>
      </c>
      <c r="H40" s="25"/>
      <c r="K40" s="26"/>
      <c r="L40" s="26"/>
      <c r="M40" s="26"/>
      <c r="N40" s="26"/>
    </row>
    <row r="41" spans="1:36" ht="12.75" customHeight="1">
      <c r="A41" s="372" t="s">
        <v>58</v>
      </c>
      <c r="B41" s="373">
        <v>98.251500000000007</v>
      </c>
      <c r="C41" s="373">
        <v>98.349666666666664</v>
      </c>
      <c r="D41" s="373">
        <v>98.734416666666647</v>
      </c>
      <c r="E41" s="373">
        <v>99.305500000000009</v>
      </c>
      <c r="F41" s="373">
        <v>100.69483333333334</v>
      </c>
      <c r="G41" s="374">
        <f t="shared" si="2"/>
        <v>100.00016666666667</v>
      </c>
      <c r="H41" s="25"/>
      <c r="K41" s="26"/>
      <c r="L41" s="26"/>
      <c r="M41" s="26"/>
      <c r="N41" s="26"/>
    </row>
    <row r="42" spans="1:36" ht="12.75" customHeight="1">
      <c r="A42" s="372" t="s">
        <v>37</v>
      </c>
      <c r="B42" s="373">
        <v>98.902833333333334</v>
      </c>
      <c r="C42" s="373">
        <v>98.949666666666658</v>
      </c>
      <c r="D42" s="373">
        <v>98.734416666666647</v>
      </c>
      <c r="E42" s="373">
        <v>99.21016666666668</v>
      </c>
      <c r="F42" s="373">
        <v>100.79</v>
      </c>
      <c r="G42" s="374">
        <f t="shared" si="2"/>
        <v>100.00008333333335</v>
      </c>
      <c r="H42" s="25"/>
      <c r="K42" s="26"/>
      <c r="L42" s="26"/>
      <c r="M42" s="26"/>
      <c r="N42" s="26"/>
    </row>
    <row r="43" spans="1:36" ht="12.75" customHeight="1">
      <c r="A43" s="372"/>
      <c r="B43" s="373"/>
      <c r="C43" s="373"/>
      <c r="D43" s="373"/>
      <c r="E43" s="373"/>
      <c r="F43" s="373"/>
      <c r="G43" s="374"/>
      <c r="H43" s="25"/>
      <c r="K43" s="26"/>
      <c r="L43" s="26"/>
      <c r="M43" s="26"/>
      <c r="N43" s="26"/>
    </row>
    <row r="44" spans="1:36" ht="12.75" customHeight="1" thickBot="1">
      <c r="A44" s="375" t="s">
        <v>70</v>
      </c>
      <c r="B44" s="376">
        <v>97.013666666666666</v>
      </c>
      <c r="C44" s="376">
        <v>96.985833333333332</v>
      </c>
      <c r="D44" s="376">
        <v>98.734416666666647</v>
      </c>
      <c r="E44" s="376">
        <v>98.543833333333339</v>
      </c>
      <c r="F44" s="376">
        <v>101.45633333333332</v>
      </c>
      <c r="G44" s="377">
        <f>AVERAGE(E44:F44)</f>
        <v>100.00008333333332</v>
      </c>
      <c r="H44" s="25"/>
      <c r="K44" s="26"/>
      <c r="L44" s="26"/>
      <c r="M44" s="26"/>
      <c r="N44" s="26"/>
    </row>
    <row r="45" spans="1:36" ht="14.4">
      <c r="A45" s="365" t="s">
        <v>24</v>
      </c>
      <c r="B45" s="136"/>
      <c r="C45" s="136"/>
      <c r="D45" s="136"/>
      <c r="E45" s="136"/>
      <c r="F45" s="136"/>
      <c r="G45" s="136"/>
    </row>
    <row r="46" spans="1:36" ht="14.4">
      <c r="A46" s="122"/>
      <c r="B46" s="137"/>
      <c r="C46" s="137"/>
      <c r="D46" s="137"/>
      <c r="E46" s="137"/>
      <c r="F46" s="137"/>
      <c r="G46" s="137"/>
    </row>
    <row r="47" spans="1:36" ht="14.4">
      <c r="A47" s="122"/>
      <c r="B47" s="137"/>
      <c r="C47" s="137"/>
      <c r="D47" s="137"/>
      <c r="E47" s="137"/>
      <c r="F47" s="137"/>
      <c r="G47" s="137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J47"/>
  <sheetViews>
    <sheetView showGridLines="0" view="pageBreakPreview" zoomScale="95" zoomScaleNormal="75" zoomScaleSheetLayoutView="95" workbookViewId="0">
      <selection activeCell="A35" sqref="A35"/>
    </sheetView>
  </sheetViews>
  <sheetFormatPr baseColWidth="10" defaultColWidth="11.44140625" defaultRowHeight="13.2"/>
  <cols>
    <col min="1" max="1" width="46.6640625" style="6" customWidth="1"/>
    <col min="2" max="4" width="22.6640625" style="6" customWidth="1"/>
    <col min="5" max="7" width="14.6640625" style="6" customWidth="1"/>
    <col min="8" max="16384" width="11.44140625" style="6"/>
  </cols>
  <sheetData>
    <row r="1" spans="1:10" s="15" customFormat="1" ht="18">
      <c r="A1" s="466" t="s">
        <v>216</v>
      </c>
      <c r="B1" s="466"/>
      <c r="C1" s="466"/>
      <c r="D1" s="466"/>
      <c r="E1" s="19"/>
      <c r="F1" s="19"/>
      <c r="G1" s="19"/>
    </row>
    <row r="2" spans="1:10" ht="12.75" customHeight="1">
      <c r="A2" s="405"/>
      <c r="B2" s="405"/>
      <c r="C2" s="405"/>
      <c r="D2" s="405"/>
    </row>
    <row r="3" spans="1:10" ht="15" customHeight="1">
      <c r="A3" s="474" t="s">
        <v>249</v>
      </c>
      <c r="B3" s="474"/>
      <c r="C3" s="474"/>
      <c r="D3" s="474"/>
      <c r="E3" s="36"/>
      <c r="F3" s="36"/>
      <c r="G3" s="36"/>
      <c r="H3" s="36"/>
      <c r="I3" s="36"/>
      <c r="J3" s="9"/>
    </row>
    <row r="4" spans="1:10" ht="15" customHeight="1">
      <c r="A4" s="474" t="s">
        <v>236</v>
      </c>
      <c r="B4" s="474"/>
      <c r="C4" s="474"/>
      <c r="D4" s="474"/>
      <c r="E4" s="36"/>
      <c r="F4" s="36"/>
      <c r="G4" s="36"/>
      <c r="H4" s="36"/>
      <c r="I4" s="36"/>
      <c r="J4" s="9"/>
    </row>
    <row r="5" spans="1:10" ht="12.75" customHeight="1" thickBot="1">
      <c r="A5" s="143"/>
      <c r="B5" s="143"/>
      <c r="C5" s="143"/>
      <c r="D5" s="143"/>
      <c r="E5" s="16"/>
      <c r="F5" s="16"/>
      <c r="G5" s="31"/>
      <c r="H5" s="9"/>
      <c r="I5" s="9"/>
      <c r="J5" s="9"/>
    </row>
    <row r="6" spans="1:10" ht="34.5" customHeight="1">
      <c r="A6" s="509" t="s">
        <v>52</v>
      </c>
      <c r="B6" s="511" t="s">
        <v>275</v>
      </c>
      <c r="C6" s="491"/>
      <c r="D6" s="512"/>
      <c r="E6" s="150"/>
    </row>
    <row r="7" spans="1:10" ht="34.5" customHeight="1" thickBot="1">
      <c r="A7" s="513"/>
      <c r="B7" s="362" t="s">
        <v>21</v>
      </c>
      <c r="C7" s="362" t="s">
        <v>22</v>
      </c>
      <c r="D7" s="363" t="s">
        <v>23</v>
      </c>
      <c r="E7" s="403"/>
    </row>
    <row r="8" spans="1:10" ht="21.75" customHeight="1">
      <c r="A8" s="366" t="s">
        <v>28</v>
      </c>
      <c r="B8" s="406">
        <f>('6.11.1'!E7-'6.11.1'!B7)*100/'6.11.1'!B7</f>
        <v>3.3665071065126312E-2</v>
      </c>
      <c r="C8" s="406">
        <f>('6.11.1'!F7-'6.11.1'!C7)*100/'6.11.1'!C7</f>
        <v>0.76719629793095567</v>
      </c>
      <c r="D8" s="368">
        <f>('6.11.1'!G7-'6.11.1'!D7)*100/'6.11.1'!D7</f>
        <v>0.40076639251680268</v>
      </c>
      <c r="E8" s="150"/>
    </row>
    <row r="9" spans="1:10" ht="12.75" customHeight="1">
      <c r="A9" s="369" t="s">
        <v>27</v>
      </c>
      <c r="B9" s="407">
        <f>('6.11.1'!E8-'6.11.1'!B8)*100/'6.11.1'!B8</f>
        <v>0.12107738694819861</v>
      </c>
      <c r="C9" s="407">
        <f>('6.11.1'!F8-'6.11.1'!C8)*100/'6.11.1'!C8</f>
        <v>1.9060861944009029</v>
      </c>
      <c r="D9" s="371">
        <f>('6.11.1'!G8-'6.11.1'!D8)*100/'6.11.1'!D8</f>
        <v>1.0125668050819516</v>
      </c>
      <c r="E9" s="150"/>
    </row>
    <row r="10" spans="1:10" ht="12.75" customHeight="1">
      <c r="A10" s="369" t="s">
        <v>87</v>
      </c>
      <c r="B10" s="407">
        <f>('6.11.1'!E9-'6.11.1'!B9)*100/'6.11.1'!B9</f>
        <v>-0.24208553346193032</v>
      </c>
      <c r="C10" s="407">
        <f>('6.11.1'!F9-'6.11.1'!C9)*100/'6.11.1'!C9</f>
        <v>5.7863227079216273</v>
      </c>
      <c r="D10" s="371">
        <f>('6.11.1'!G9-'6.11.1'!D9)*100/'6.11.1'!D9</f>
        <v>2.7728104252738976</v>
      </c>
      <c r="E10" s="150"/>
    </row>
    <row r="11" spans="1:10" ht="12.75" customHeight="1">
      <c r="A11" s="369" t="s">
        <v>237</v>
      </c>
      <c r="B11" s="407">
        <f>('6.11.1'!E10-'6.11.1'!B10)*100/'6.11.1'!B10</f>
        <v>5.9704110476213643E-2</v>
      </c>
      <c r="C11" s="407">
        <f>('6.11.1'!F10-'6.11.1'!C10)*100/'6.11.1'!C10</f>
        <v>2.4046543657464583</v>
      </c>
      <c r="D11" s="371">
        <f>('6.11.1'!G10-'6.11.1'!D10)*100/'6.11.1'!D10</f>
        <v>1.2317361228277279</v>
      </c>
      <c r="E11" s="150"/>
    </row>
    <row r="12" spans="1:10" ht="12.75" customHeight="1">
      <c r="A12" s="369" t="s">
        <v>88</v>
      </c>
      <c r="B12" s="407">
        <f>('6.11.1'!E11-'6.11.1'!B11)*100/'6.11.1'!B11</f>
        <v>1.1665917541780695</v>
      </c>
      <c r="C12" s="407">
        <f>('6.11.1'!F11-'6.11.1'!C11)*100/'6.11.1'!C11</f>
        <v>2.611195143475145</v>
      </c>
      <c r="D12" s="371">
        <f>('6.11.1'!G11-'6.11.1'!D11)*100/'6.11.1'!D11</f>
        <v>1.8907511295004871</v>
      </c>
      <c r="E12" s="150"/>
    </row>
    <row r="13" spans="1:10" ht="12.75" customHeight="1">
      <c r="A13" s="369" t="s">
        <v>43</v>
      </c>
      <c r="B13" s="407">
        <f>('6.11.1'!E12-'6.11.1'!B12)*100/'6.11.1'!B12</f>
        <v>-0.56136346293575223</v>
      </c>
      <c r="C13" s="407">
        <f>('6.11.1'!F12-'6.11.1'!C12)*100/'6.11.1'!C12</f>
        <v>-4.8098206885526074E-2</v>
      </c>
      <c r="D13" s="371">
        <f>('6.11.1'!G12-'6.11.1'!D12)*100/'6.11.1'!D12</f>
        <v>-0.30514957563189982</v>
      </c>
      <c r="E13" s="150"/>
    </row>
    <row r="14" spans="1:10" ht="12.75" customHeight="1">
      <c r="A14" s="369" t="s">
        <v>89</v>
      </c>
      <c r="B14" s="407">
        <f>('6.11.1'!E13-'6.11.1'!B13)*100/'6.11.1'!B13</f>
        <v>5.0338093044680026</v>
      </c>
      <c r="C14" s="407">
        <f>('6.11.1'!F13-'6.11.1'!C13)*100/'6.11.1'!C13</f>
        <v>9.387535381249231</v>
      </c>
      <c r="D14" s="371">
        <f>('6.11.1'!G13-'6.11.1'!D13)*100/'6.11.1'!D13</f>
        <v>7.2751247072285512</v>
      </c>
      <c r="E14" s="150"/>
    </row>
    <row r="15" spans="1:10" ht="12.75" customHeight="1">
      <c r="A15" s="369" t="s">
        <v>44</v>
      </c>
      <c r="B15" s="407">
        <f>('6.11.1'!E14-'6.11.1'!B14)*100/'6.11.1'!B14</f>
        <v>2.006879849445443</v>
      </c>
      <c r="C15" s="407">
        <f>('6.11.1'!F14-'6.11.1'!C14)*100/'6.11.1'!C14</f>
        <v>3.4340114370143411</v>
      </c>
      <c r="D15" s="371">
        <f>('6.11.1'!G14-'6.11.1'!D14)*100/'6.11.1'!D14</f>
        <v>2.7212549787666855</v>
      </c>
      <c r="E15" s="150"/>
    </row>
    <row r="16" spans="1:10" ht="12.75" customHeight="1">
      <c r="A16" s="369" t="s">
        <v>90</v>
      </c>
      <c r="B16" s="407">
        <f>('6.11.1'!E15-'6.11.1'!B15)*100/'6.11.1'!B15</f>
        <v>1.1344369483967096</v>
      </c>
      <c r="C16" s="407">
        <f>('6.11.1'!F15-'6.11.1'!C15)*100/'6.11.1'!C15</f>
        <v>0.83639587281956629</v>
      </c>
      <c r="D16" s="371">
        <f>('6.11.1'!G15-'6.11.1'!D15)*100/'6.11.1'!D15</f>
        <v>0.98476981363260718</v>
      </c>
      <c r="E16" s="150"/>
    </row>
    <row r="17" spans="1:5" ht="12.75" customHeight="1">
      <c r="A17" s="369" t="s">
        <v>238</v>
      </c>
      <c r="B17" s="407">
        <f>('6.11.1'!E16-'6.11.1'!B16)*100/'6.11.1'!B16</f>
        <v>2.0913641923911084</v>
      </c>
      <c r="C17" s="407">
        <f>('6.11.1'!F16-'6.11.1'!C16)*100/'6.11.1'!C16</f>
        <v>2.6308949221995168</v>
      </c>
      <c r="D17" s="371">
        <f>('6.11.1'!G16-'6.11.1'!D16)*100/'6.11.1'!D16</f>
        <v>2.3622651745660463</v>
      </c>
      <c r="E17" s="150"/>
    </row>
    <row r="18" spans="1:5" ht="12.75" customHeight="1">
      <c r="A18" s="369" t="s">
        <v>91</v>
      </c>
      <c r="B18" s="407">
        <f>('6.11.1'!E17-'6.11.1'!B17)*100/'6.11.1'!B17</f>
        <v>0.25505287906437535</v>
      </c>
      <c r="C18" s="407">
        <f>('6.11.1'!F17-'6.11.1'!C17)*100/'6.11.1'!C17</f>
        <v>3.9748762386930148</v>
      </c>
      <c r="D18" s="371">
        <f>('6.11.1'!G17-'6.11.1'!D17)*100/'6.11.1'!D17</f>
        <v>2.0864774550521807</v>
      </c>
      <c r="E18" s="150"/>
    </row>
    <row r="19" spans="1:5" ht="12.75" customHeight="1">
      <c r="A19" s="369" t="s">
        <v>92</v>
      </c>
      <c r="B19" s="407">
        <f>('6.11.1'!E18-'6.11.1'!B18)*100/'6.11.1'!B18</f>
        <v>0.66994797554057284</v>
      </c>
      <c r="C19" s="407">
        <f>('6.11.1'!F18-'6.11.1'!C18)*100/'6.11.1'!C18</f>
        <v>1.3868962219034076</v>
      </c>
      <c r="D19" s="371">
        <f>('6.11.1'!G18-'6.11.1'!D18)*100/'6.11.1'!D18</f>
        <v>1.0296588907635584</v>
      </c>
      <c r="E19" s="150"/>
    </row>
    <row r="20" spans="1:5" ht="12.75" customHeight="1">
      <c r="A20" s="369" t="s">
        <v>239</v>
      </c>
      <c r="B20" s="407">
        <f>('6.11.1'!E19-'6.11.1'!B19)*100/'6.11.1'!B19</f>
        <v>2.4804247420900447</v>
      </c>
      <c r="C20" s="407">
        <f>('6.11.1'!F19-'6.11.1'!C19)*100/'6.11.1'!C19</f>
        <v>3.441688470735925</v>
      </c>
      <c r="D20" s="371">
        <f>('6.11.1'!G19-'6.11.1'!D19)*100/'6.11.1'!D19</f>
        <v>2.9639875173429759</v>
      </c>
      <c r="E20" s="150"/>
    </row>
    <row r="21" spans="1:5" ht="12.75" customHeight="1">
      <c r="A21" s="369" t="s">
        <v>240</v>
      </c>
      <c r="B21" s="407">
        <f>('6.11.1'!E20-'6.11.1'!B20)*100/'6.11.1'!B20</f>
        <v>0.28829891904667859</v>
      </c>
      <c r="C21" s="407">
        <f>('6.11.1'!F20-'6.11.1'!C20)*100/'6.11.1'!C20</f>
        <v>0.59234218419283124</v>
      </c>
      <c r="D21" s="371">
        <f>('6.11.1'!G20-'6.11.1'!D20)*100/'6.11.1'!D20</f>
        <v>0.44051536028430688</v>
      </c>
      <c r="E21" s="150"/>
    </row>
    <row r="22" spans="1:5" ht="12.75" customHeight="1">
      <c r="A22" s="369" t="s">
        <v>230</v>
      </c>
      <c r="B22" s="407">
        <f>('6.11.1'!E21-'6.11.1'!B21)*100/'6.11.1'!B21</f>
        <v>-0.49969430466068199</v>
      </c>
      <c r="C22" s="407">
        <f>('6.11.1'!F21-'6.11.1'!C21)*100/'6.11.1'!C21</f>
        <v>2.1083428771166761</v>
      </c>
      <c r="D22" s="371">
        <f>('6.11.1'!G21-'6.11.1'!D21)*100/'6.11.1'!D21</f>
        <v>0.80399620808808392</v>
      </c>
      <c r="E22" s="150"/>
    </row>
    <row r="23" spans="1:5" ht="12.75" customHeight="1">
      <c r="A23" s="369" t="s">
        <v>235</v>
      </c>
      <c r="B23" s="407">
        <f>('6.11.1'!E22-'6.11.1'!B22)*100/'6.11.1'!B22</f>
        <v>-4.161624165382489E-3</v>
      </c>
      <c r="C23" s="407">
        <f>('6.11.1'!F22-'6.11.1'!C22)*100/'6.11.1'!C22</f>
        <v>-0.20382267427338988</v>
      </c>
      <c r="D23" s="371">
        <f>('6.11.1'!G22-'6.11.1'!D22)*100/'6.11.1'!D22</f>
        <v>-0.10397511257033501</v>
      </c>
      <c r="E23" s="150"/>
    </row>
    <row r="24" spans="1:5" ht="12.75" customHeight="1">
      <c r="A24" s="369" t="s">
        <v>26</v>
      </c>
      <c r="B24" s="407">
        <f>('6.11.1'!E23-'6.11.1'!B23)*100/'6.11.1'!B23</f>
        <v>-0.35665476123945061</v>
      </c>
      <c r="C24" s="407">
        <f>('6.11.1'!F23-'6.11.1'!C23)*100/'6.11.1'!C23</f>
        <v>4.3634799998634781</v>
      </c>
      <c r="D24" s="371">
        <f>('6.11.1'!G23-'6.11.1'!D23)*100/'6.11.1'!D23</f>
        <v>1.9945041915526245</v>
      </c>
      <c r="E24" s="150"/>
    </row>
    <row r="25" spans="1:5" ht="12.75" customHeight="1">
      <c r="A25" s="369" t="s">
        <v>231</v>
      </c>
      <c r="B25" s="407">
        <f>('6.11.1'!E24-'6.11.1'!B24)*100/'6.11.1'!B24</f>
        <v>-1.4236256681689476</v>
      </c>
      <c r="C25" s="407">
        <f>('6.11.1'!F24-'6.11.1'!C24)*100/'6.11.1'!C24</f>
        <v>-0.83155911945931971</v>
      </c>
      <c r="D25" s="371">
        <f>('6.11.1'!G24-'6.11.1'!D24)*100/'6.11.1'!D24</f>
        <v>-1.129431461274053</v>
      </c>
      <c r="E25" s="150"/>
    </row>
    <row r="26" spans="1:5" ht="12.75" customHeight="1">
      <c r="A26" s="369" t="s">
        <v>93</v>
      </c>
      <c r="B26" s="407">
        <f>('6.11.1'!E25-'6.11.1'!B25)*100/'6.11.1'!B25</f>
        <v>10.953462428080215</v>
      </c>
      <c r="C26" s="407">
        <f>('6.11.1'!F25-'6.11.1'!C25)*100/'6.11.1'!C25</f>
        <v>28.806355968220153</v>
      </c>
      <c r="D26" s="371">
        <f>('6.11.1'!G25-'6.11.1'!D25)*100/'6.11.1'!D25</f>
        <v>19.870310259454396</v>
      </c>
      <c r="E26" s="150"/>
    </row>
    <row r="27" spans="1:5" ht="12.75" customHeight="1">
      <c r="A27" s="369" t="s">
        <v>31</v>
      </c>
      <c r="B27" s="407">
        <f>('6.11.1'!E26-'6.11.1'!B26)*100/'6.11.1'!B26</f>
        <v>3.9960507538185408</v>
      </c>
      <c r="C27" s="407">
        <f>('6.11.1'!F26-'6.11.1'!C26)*100/'6.11.1'!C26</f>
        <v>3.8582056327593151</v>
      </c>
      <c r="D27" s="371">
        <f>('6.11.1'!G26-'6.11.1'!D26)*100/'6.11.1'!D26</f>
        <v>3.9257969809555862</v>
      </c>
      <c r="E27" s="150"/>
    </row>
    <row r="28" spans="1:5" ht="12.75" customHeight="1">
      <c r="A28" s="369" t="s">
        <v>234</v>
      </c>
      <c r="B28" s="407">
        <f>('6.11.1'!E27-'6.11.1'!B27)*100/'6.11.1'!B27</f>
        <v>-0.34249377549709098</v>
      </c>
      <c r="C28" s="407">
        <f>('6.11.1'!F27-'6.11.1'!C27)*100/'6.11.1'!C27</f>
        <v>0.75144894857278788</v>
      </c>
      <c r="D28" s="371">
        <f>('6.11.1'!G27-'6.11.1'!D27)*100/'6.11.1'!D27</f>
        <v>0.20441684000625385</v>
      </c>
      <c r="E28" s="150"/>
    </row>
    <row r="29" spans="1:5" ht="12.75" customHeight="1">
      <c r="A29" s="369" t="s">
        <v>45</v>
      </c>
      <c r="B29" s="407">
        <f>('6.11.1'!E28-'6.11.1'!B28)*100/'6.11.1'!B28</f>
        <v>1.6178011519491697</v>
      </c>
      <c r="C29" s="407">
        <f>('6.11.1'!F28-'6.11.1'!C28)*100/'6.11.1'!C28</f>
        <v>1.3754086943395289</v>
      </c>
      <c r="D29" s="371">
        <f>('6.11.1'!G28-'6.11.1'!D28)*100/'6.11.1'!D28</f>
        <v>1.4982838331841921</v>
      </c>
      <c r="E29" s="150"/>
    </row>
    <row r="30" spans="1:5" ht="12.75" customHeight="1">
      <c r="A30" s="369" t="s">
        <v>94</v>
      </c>
      <c r="B30" s="407">
        <f>('6.11.1'!E29-'6.11.1'!B29)*100/'6.11.1'!B29</f>
        <v>0.65582539132540996</v>
      </c>
      <c r="C30" s="407">
        <f>('6.11.1'!F29-'6.11.1'!C29)*100/'6.11.1'!C29</f>
        <v>0.60538862772447766</v>
      </c>
      <c r="D30" s="371">
        <f>('6.11.1'!G29-'6.11.1'!D29)*100/'6.11.1'!D29</f>
        <v>0.63053415526118395</v>
      </c>
      <c r="E30" s="150"/>
    </row>
    <row r="31" spans="1:5" ht="12.75" customHeight="1">
      <c r="A31" s="369" t="s">
        <v>241</v>
      </c>
      <c r="B31" s="407">
        <f>('6.11.1'!E30-'6.11.1'!B30)*100/'6.11.1'!B30</f>
        <v>0.25894707061965622</v>
      </c>
      <c r="C31" s="407">
        <f>('6.11.1'!F30-'6.11.1'!C30)*100/'6.11.1'!C30</f>
        <v>-1.0804949716508736</v>
      </c>
      <c r="D31" s="371">
        <f>('6.11.1'!G30-'6.11.1'!D30)*100/'6.11.1'!D30</f>
        <v>-0.41254139107197252</v>
      </c>
      <c r="E31" s="150"/>
    </row>
    <row r="32" spans="1:5" ht="12.75" customHeight="1">
      <c r="A32" s="369" t="s">
        <v>46</v>
      </c>
      <c r="B32" s="407">
        <f>('6.11.1'!E31-'6.11.1'!B31)*100/'6.11.1'!B31</f>
        <v>-0.4122666900248676</v>
      </c>
      <c r="C32" s="408">
        <f>('6.11.1'!F31-'6.11.1'!C31)*100/'6.11.1'!C31</f>
        <v>1.1371100442181414</v>
      </c>
      <c r="D32" s="371">
        <f>('6.11.1'!G31-'6.11.1'!D31)*100/'6.11.1'!D31</f>
        <v>0.35311753231684673</v>
      </c>
      <c r="E32" s="150"/>
    </row>
    <row r="33" spans="1:9" ht="12.75" customHeight="1">
      <c r="A33" s="369" t="s">
        <v>29</v>
      </c>
      <c r="B33" s="407">
        <f>('6.11.1'!E32-'6.11.1'!B32)*100/'6.11.1'!B32</f>
        <v>0.52925251641283744</v>
      </c>
      <c r="C33" s="407">
        <f>('6.11.1'!F32-'6.11.1'!C32)*100/'6.11.1'!C32</f>
        <v>-1.1959299722618031</v>
      </c>
      <c r="D33" s="371">
        <f>('6.11.1'!G32-'6.11.1'!D32)*100/'6.11.1'!D32</f>
        <v>-0.33801965330975886</v>
      </c>
      <c r="E33" s="150"/>
    </row>
    <row r="34" spans="1:9" ht="12.75" customHeight="1">
      <c r="A34" s="369" t="s">
        <v>233</v>
      </c>
      <c r="B34" s="407">
        <f>('6.11.1'!E33-'6.11.1'!B33)*100/'6.11.1'!B33</f>
        <v>-2.1429024210854911E-2</v>
      </c>
      <c r="C34" s="407">
        <f>('6.11.1'!F33-'6.11.1'!C33)*100/'6.11.1'!C33</f>
        <v>1.5911374704770331</v>
      </c>
      <c r="D34" s="371">
        <f>('6.11.1'!G33-'6.11.1'!D33)*100/'6.11.1'!D33</f>
        <v>0.78635689819046561</v>
      </c>
      <c r="E34" s="150"/>
    </row>
    <row r="35" spans="1:9" ht="12.75" customHeight="1">
      <c r="A35" s="369" t="s">
        <v>232</v>
      </c>
      <c r="B35" s="407">
        <f>('6.11.1'!E34-'6.11.1'!B34)*100/'6.11.1'!B34</f>
        <v>4.6900524610976069</v>
      </c>
      <c r="C35" s="407">
        <f>('6.11.1'!F34-'6.11.1'!C34)*100/'6.11.1'!C34</f>
        <v>5.5014292158361373</v>
      </c>
      <c r="D35" s="371">
        <f>('6.11.1'!G34-'6.11.1'!D34)*100/'6.11.1'!D34</f>
        <v>5.0954324382710823</v>
      </c>
      <c r="E35" s="150"/>
    </row>
    <row r="36" spans="1:9" ht="12.75" customHeight="1">
      <c r="A36" s="369" t="s">
        <v>95</v>
      </c>
      <c r="B36" s="407">
        <f>('6.11.1'!E35-'6.11.1'!B35)*100/'6.11.1'!B35</f>
        <v>-1.4230667826081442</v>
      </c>
      <c r="C36" s="407">
        <f>('6.11.1'!F35-'6.11.1'!C35)*100/'6.11.1'!C35</f>
        <v>-1.1958200817810085</v>
      </c>
      <c r="D36" s="371">
        <f>('6.11.1'!G35-'6.11.1'!D35)*100/'6.11.1'!D35</f>
        <v>-1.3099459836437775</v>
      </c>
      <c r="E36" s="150"/>
    </row>
    <row r="37" spans="1:9" ht="13.8">
      <c r="A37" s="369" t="s">
        <v>96</v>
      </c>
      <c r="B37" s="407">
        <f>('6.11.1'!E36-'6.11.1'!B36)*100/'6.11.1'!B36</f>
        <v>-2.2672756013879556</v>
      </c>
      <c r="C37" s="407">
        <f>('6.11.1'!F36-'6.11.1'!C36)*100/'6.11.1'!C36</f>
        <v>-1.9091077649081858</v>
      </c>
      <c r="D37" s="371">
        <f>('6.11.1'!G36-'6.11.1'!D36)*100/'6.11.1'!D36</f>
        <v>-2.089172286340208</v>
      </c>
      <c r="E37" s="150"/>
    </row>
    <row r="38" spans="1:9" ht="14.25" customHeight="1">
      <c r="A38" s="369" t="s">
        <v>242</v>
      </c>
      <c r="B38" s="407">
        <f>('6.11.1'!E37-'6.11.1'!B37)*100/'6.11.1'!B37</f>
        <v>1.5101036746418934</v>
      </c>
      <c r="C38" s="407">
        <f>('6.11.1'!F37-'6.11.1'!C37)*100/'6.11.1'!C37</f>
        <v>0.96167188663081338</v>
      </c>
      <c r="D38" s="371">
        <f>('6.11.1'!G37-'6.11.1'!D37)*100/'6.11.1'!D37</f>
        <v>1.235580257037125</v>
      </c>
      <c r="E38" s="150"/>
    </row>
    <row r="39" spans="1:9" ht="13.8">
      <c r="A39" s="369"/>
      <c r="B39" s="370"/>
      <c r="C39" s="370"/>
      <c r="D39" s="371"/>
      <c r="E39" s="150"/>
    </row>
    <row r="40" spans="1:9" ht="13.8">
      <c r="A40" s="372" t="s">
        <v>59</v>
      </c>
      <c r="B40" s="408">
        <f>('6.11.1'!E39-'6.11.1'!B39)*100/'6.11.1'!B39</f>
        <v>0.60059147625992904</v>
      </c>
      <c r="C40" s="408">
        <f>('6.11.1'!F39-'6.11.1'!C39)*100/'6.11.1'!C39</f>
        <v>1.9630416764433394</v>
      </c>
      <c r="D40" s="374">
        <f>('6.11.1'!G39-'6.11.1'!D39)*100/'6.11.1'!D39</f>
        <v>1.2818056520311849</v>
      </c>
      <c r="E40" s="150"/>
    </row>
    <row r="41" spans="1:9" ht="13.8">
      <c r="A41" s="372" t="s">
        <v>60</v>
      </c>
      <c r="B41" s="408">
        <f>('6.11.1'!E40-'6.11.1'!B40)*100/'6.11.1'!B40</f>
        <v>1.7878381888525583</v>
      </c>
      <c r="C41" s="408">
        <f>('6.11.1'!F40-'6.11.1'!C40)*100/'6.11.1'!C40</f>
        <v>2.9877426379996992</v>
      </c>
      <c r="D41" s="374">
        <f>('6.11.1'!G40-'6.11.1'!D40)*100/'6.11.1'!D40</f>
        <v>1.281974455040596</v>
      </c>
      <c r="E41" s="150"/>
    </row>
    <row r="42" spans="1:9" ht="13.8">
      <c r="A42" s="372" t="s">
        <v>58</v>
      </c>
      <c r="B42" s="408">
        <f>('6.11.1'!E41-'6.11.1'!B41)*100/'6.11.1'!B41</f>
        <v>1.0727571589237843</v>
      </c>
      <c r="C42" s="408">
        <f>('6.11.1'!F41-'6.11.1'!C41)*100/'6.11.1'!C41</f>
        <v>2.3845191815596776</v>
      </c>
      <c r="D42" s="374">
        <f>('6.11.1'!G41-'6.11.1'!D41)*100/'6.11.1'!D41</f>
        <v>1.2819744550406105</v>
      </c>
      <c r="E42" s="150"/>
    </row>
    <row r="43" spans="1:9" ht="13.8">
      <c r="A43" s="372" t="s">
        <v>37</v>
      </c>
      <c r="B43" s="408">
        <f>('6.11.1'!E42-'6.11.1'!B42)*100/'6.11.1'!B42</f>
        <v>0.31074269864194642</v>
      </c>
      <c r="C43" s="408">
        <f>('6.11.1'!F42-'6.11.1'!C42)*100/'6.11.1'!C42</f>
        <v>1.859868148452595</v>
      </c>
      <c r="D43" s="374">
        <f>('6.11.1'!G42-'6.11.1'!D42)*100/'6.11.1'!D42</f>
        <v>1.2818900535359121</v>
      </c>
      <c r="E43" s="150"/>
    </row>
    <row r="44" spans="1:9" ht="13.8">
      <c r="A44" s="372"/>
      <c r="B44" s="408"/>
      <c r="C44" s="408"/>
      <c r="D44" s="374"/>
      <c r="E44" s="150"/>
    </row>
    <row r="45" spans="1:9" ht="14.4" thickBot="1">
      <c r="A45" s="375" t="s">
        <v>70</v>
      </c>
      <c r="B45" s="409">
        <f>('6.11.1'!E44-'6.11.1'!B44)*100/'6.11.1'!B44</f>
        <v>1.5772691820052913</v>
      </c>
      <c r="C45" s="409">
        <f>('6.11.1'!F44-'6.11.1'!C44)*100/'6.11.1'!C44</f>
        <v>4.609436086026296</v>
      </c>
      <c r="D45" s="377">
        <f>('6.11.1'!G44-'6.11.1'!D44)*100/'6.11.1'!D44</f>
        <v>1.2818900535358833</v>
      </c>
      <c r="E45" s="148"/>
      <c r="F45" s="14"/>
      <c r="G45" s="14"/>
      <c r="H45" s="14"/>
      <c r="I45" s="14"/>
    </row>
    <row r="46" spans="1:9" ht="13.8">
      <c r="A46" s="365" t="s">
        <v>24</v>
      </c>
      <c r="B46" s="365"/>
      <c r="C46" s="365"/>
      <c r="D46" s="365"/>
      <c r="E46" s="404"/>
      <c r="F46" s="22"/>
      <c r="G46" s="22"/>
    </row>
    <row r="47" spans="1:9">
      <c r="A47" s="53"/>
      <c r="B47" s="53"/>
      <c r="C47" s="53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11">
    <pageSetUpPr fitToPage="1"/>
  </sheetPr>
  <dimension ref="A1:J27"/>
  <sheetViews>
    <sheetView showGridLines="0" view="pageBreakPreview" zoomScale="90" zoomScaleNormal="75" zoomScaleSheetLayoutView="90" workbookViewId="0">
      <selection activeCell="A35" sqref="A35"/>
    </sheetView>
  </sheetViews>
  <sheetFormatPr baseColWidth="10" defaultColWidth="11.44140625" defaultRowHeight="13.2"/>
  <cols>
    <col min="1" max="1" width="16.6640625" style="3" customWidth="1"/>
    <col min="2" max="5" width="16.6640625" style="6" customWidth="1"/>
    <col min="6" max="6" width="10.6640625" style="6" customWidth="1"/>
    <col min="7" max="16384" width="11.44140625" style="6"/>
  </cols>
  <sheetData>
    <row r="1" spans="1:8" s="15" customFormat="1" ht="18">
      <c r="A1" s="466" t="s">
        <v>216</v>
      </c>
      <c r="B1" s="466"/>
      <c r="C1" s="466"/>
      <c r="D1" s="466"/>
      <c r="E1" s="466"/>
    </row>
    <row r="2" spans="1:8" ht="12.75" customHeight="1">
      <c r="A2" s="319"/>
      <c r="B2" s="405"/>
      <c r="C2" s="405"/>
      <c r="D2" s="405"/>
      <c r="E2" s="405"/>
    </row>
    <row r="3" spans="1:8" ht="15" customHeight="1">
      <c r="A3" s="514" t="s">
        <v>250</v>
      </c>
      <c r="B3" s="514"/>
      <c r="C3" s="514"/>
      <c r="D3" s="514"/>
      <c r="E3" s="514"/>
    </row>
    <row r="4" spans="1:8" ht="15" customHeight="1">
      <c r="A4" s="514" t="s">
        <v>277</v>
      </c>
      <c r="B4" s="514"/>
      <c r="C4" s="514"/>
      <c r="D4" s="514"/>
      <c r="E4" s="514"/>
    </row>
    <row r="5" spans="1:8" ht="14.25" customHeight="1" thickBot="1">
      <c r="A5" s="414"/>
      <c r="B5" s="415"/>
      <c r="C5" s="415"/>
      <c r="D5" s="415"/>
      <c r="E5" s="415"/>
    </row>
    <row r="6" spans="1:8" s="44" customFormat="1" ht="34.5" customHeight="1" thickBot="1">
      <c r="A6" s="416" t="s">
        <v>42</v>
      </c>
      <c r="B6" s="417" t="s">
        <v>38</v>
      </c>
      <c r="C6" s="417" t="s">
        <v>39</v>
      </c>
      <c r="D6" s="417" t="s">
        <v>40</v>
      </c>
      <c r="E6" s="418" t="s">
        <v>41</v>
      </c>
      <c r="F6" s="410"/>
    </row>
    <row r="7" spans="1:8" ht="21.75" customHeight="1">
      <c r="A7" s="419">
        <v>2007</v>
      </c>
      <c r="B7" s="367">
        <v>529</v>
      </c>
      <c r="C7" s="367">
        <v>495.6</v>
      </c>
      <c r="D7" s="367">
        <v>33.4</v>
      </c>
      <c r="E7" s="368">
        <v>6.3137996219281662</v>
      </c>
      <c r="F7" s="150"/>
      <c r="G7"/>
      <c r="H7"/>
    </row>
    <row r="8" spans="1:8" ht="13.8">
      <c r="A8" s="420" t="s">
        <v>101</v>
      </c>
      <c r="B8" s="370">
        <v>548.65</v>
      </c>
      <c r="C8" s="370">
        <v>509</v>
      </c>
      <c r="D8" s="370">
        <v>39.700000000000003</v>
      </c>
      <c r="E8" s="371">
        <v>7.2359427686138718</v>
      </c>
      <c r="F8" s="150"/>
      <c r="G8"/>
      <c r="H8"/>
    </row>
    <row r="9" spans="1:8" ht="13.8">
      <c r="A9" s="420">
        <v>2009</v>
      </c>
      <c r="B9" s="370">
        <v>467.6</v>
      </c>
      <c r="C9" s="370">
        <v>415.6</v>
      </c>
      <c r="D9" s="370">
        <v>52</v>
      </c>
      <c r="E9" s="371">
        <v>11.120615911035072</v>
      </c>
      <c r="F9" s="150"/>
      <c r="G9"/>
      <c r="H9"/>
    </row>
    <row r="10" spans="1:8" ht="13.8">
      <c r="A10" s="420">
        <v>2010</v>
      </c>
      <c r="B10" s="370">
        <v>438.42500000000001</v>
      </c>
      <c r="C10" s="370">
        <v>392.27499999999998</v>
      </c>
      <c r="D10" s="370">
        <v>46.2</v>
      </c>
      <c r="E10" s="371">
        <v>10.537720248617209</v>
      </c>
      <c r="F10" s="150"/>
      <c r="G10"/>
      <c r="H10"/>
    </row>
    <row r="11" spans="1:8" ht="13.8">
      <c r="A11" s="420">
        <v>2011</v>
      </c>
      <c r="B11" s="370">
        <v>439.6</v>
      </c>
      <c r="C11" s="370">
        <v>393.1</v>
      </c>
      <c r="D11" s="370">
        <v>46.5</v>
      </c>
      <c r="E11" s="371">
        <v>10.577797998180163</v>
      </c>
      <c r="F11" s="150"/>
      <c r="G11"/>
      <c r="H11"/>
    </row>
    <row r="12" spans="1:8" ht="13.8">
      <c r="A12" s="420">
        <v>2012</v>
      </c>
      <c r="B12" s="370">
        <v>445.72500000000002</v>
      </c>
      <c r="C12" s="370">
        <v>388.92500000000001</v>
      </c>
      <c r="D12" s="370">
        <v>56.800000000000011</v>
      </c>
      <c r="E12" s="371">
        <v>12.743283414661509</v>
      </c>
      <c r="F12" s="150"/>
      <c r="G12"/>
      <c r="H12"/>
    </row>
    <row r="13" spans="1:8" ht="13.8">
      <c r="A13" s="420">
        <v>2013</v>
      </c>
      <c r="B13" s="370">
        <v>454.1</v>
      </c>
      <c r="C13" s="370">
        <v>393.3</v>
      </c>
      <c r="D13" s="370">
        <v>60.800000000000011</v>
      </c>
      <c r="E13" s="371">
        <v>13.389121338912135</v>
      </c>
      <c r="F13" s="150"/>
      <c r="G13"/>
      <c r="H13"/>
    </row>
    <row r="14" spans="1:8" ht="13.8">
      <c r="A14" s="420">
        <v>2014</v>
      </c>
      <c r="B14" s="370">
        <v>468.5</v>
      </c>
      <c r="C14" s="370">
        <v>420.7</v>
      </c>
      <c r="D14" s="370">
        <v>47.800000000000011</v>
      </c>
      <c r="E14" s="371">
        <v>10.202774813233727</v>
      </c>
      <c r="F14" s="150"/>
      <c r="G14"/>
      <c r="H14"/>
    </row>
    <row r="15" spans="1:8" ht="13.8">
      <c r="A15" s="420">
        <v>2015</v>
      </c>
      <c r="B15" s="370">
        <v>454.1</v>
      </c>
      <c r="C15" s="370">
        <v>414</v>
      </c>
      <c r="D15" s="370">
        <v>40.100000000000023</v>
      </c>
      <c r="E15" s="371">
        <v>8.8306540409601464</v>
      </c>
      <c r="F15" s="150"/>
      <c r="G15"/>
      <c r="H15"/>
    </row>
    <row r="16" spans="1:8" ht="13.8">
      <c r="A16" s="420">
        <v>2016</v>
      </c>
      <c r="B16" s="370">
        <v>468.92500000000001</v>
      </c>
      <c r="C16" s="370">
        <v>423.67500000000001</v>
      </c>
      <c r="D16" s="370">
        <v>45.25</v>
      </c>
      <c r="E16" s="371">
        <v>9.6497307671802517</v>
      </c>
      <c r="F16" s="150"/>
      <c r="G16"/>
      <c r="H16"/>
    </row>
    <row r="17" spans="1:10" ht="13.8">
      <c r="A17" s="420">
        <v>2017</v>
      </c>
      <c r="B17" s="370">
        <v>494.27499999999998</v>
      </c>
      <c r="C17" s="370">
        <v>448.02499999999998</v>
      </c>
      <c r="D17" s="370">
        <v>46.25</v>
      </c>
      <c r="E17" s="371">
        <v>9.357139244347783</v>
      </c>
      <c r="F17" s="150"/>
      <c r="G17"/>
      <c r="H17"/>
    </row>
    <row r="18" spans="1:10" ht="13.8">
      <c r="A18" s="420">
        <v>2018</v>
      </c>
      <c r="B18" s="370">
        <v>485.3</v>
      </c>
      <c r="C18" s="370">
        <v>442.4</v>
      </c>
      <c r="D18" s="370">
        <v>42.900000000000034</v>
      </c>
      <c r="E18" s="371">
        <v>8.8398928497836451</v>
      </c>
      <c r="F18" s="150"/>
      <c r="G18"/>
      <c r="H18"/>
    </row>
    <row r="19" spans="1:10" ht="13.8">
      <c r="A19" s="420">
        <v>2019</v>
      </c>
      <c r="B19" s="370">
        <v>493.6</v>
      </c>
      <c r="C19" s="370">
        <v>456.1</v>
      </c>
      <c r="D19" s="370">
        <v>37.5</v>
      </c>
      <c r="E19" s="371">
        <v>7.5972447325769847</v>
      </c>
      <c r="F19" s="150"/>
      <c r="G19"/>
      <c r="H19"/>
      <c r="I19" s="26"/>
    </row>
    <row r="20" spans="1:10" ht="13.8">
      <c r="A20" s="420">
        <v>2020</v>
      </c>
      <c r="B20" s="370">
        <v>508.9</v>
      </c>
      <c r="C20" s="370">
        <v>460.5</v>
      </c>
      <c r="D20" s="370">
        <v>48.399999999999977</v>
      </c>
      <c r="E20" s="371">
        <v>9.5107093731577876</v>
      </c>
      <c r="F20" s="150"/>
      <c r="G20"/>
      <c r="H20"/>
    </row>
    <row r="21" spans="1:10" ht="14.4" thickBot="1">
      <c r="A21" s="421" t="s">
        <v>262</v>
      </c>
      <c r="B21" s="422">
        <v>490.375</v>
      </c>
      <c r="C21" s="422">
        <v>452</v>
      </c>
      <c r="D21" s="422">
        <v>38.4</v>
      </c>
      <c r="E21" s="423">
        <v>7.8307417792505731</v>
      </c>
      <c r="F21" s="150"/>
      <c r="G21"/>
      <c r="H21"/>
    </row>
    <row r="22" spans="1:10" ht="13.8">
      <c r="A22" s="164" t="s">
        <v>102</v>
      </c>
      <c r="B22" s="411"/>
      <c r="C22" s="411"/>
      <c r="D22" s="411"/>
      <c r="E22" s="411"/>
      <c r="F22" s="150"/>
      <c r="G22"/>
      <c r="H22"/>
    </row>
    <row r="23" spans="1:10" ht="13.8">
      <c r="A23" s="164" t="s">
        <v>103</v>
      </c>
      <c r="B23" s="411"/>
      <c r="C23" s="411"/>
      <c r="D23" s="411"/>
      <c r="E23" s="411"/>
      <c r="F23" s="150"/>
      <c r="G23"/>
      <c r="H23"/>
    </row>
    <row r="24" spans="1:10" ht="13.8">
      <c r="A24" s="412" t="s">
        <v>57</v>
      </c>
      <c r="B24" s="161"/>
      <c r="C24" s="161"/>
      <c r="D24" s="413"/>
      <c r="E24" s="161"/>
      <c r="F24" s="150"/>
      <c r="G24"/>
      <c r="H24"/>
      <c r="J24" s="26"/>
    </row>
    <row r="25" spans="1:10" ht="14.4">
      <c r="A25" s="515" t="s">
        <v>276</v>
      </c>
      <c r="B25" s="515"/>
      <c r="C25" s="515"/>
      <c r="D25" s="515"/>
      <c r="E25" s="515"/>
      <c r="F25" s="150"/>
      <c r="G25"/>
      <c r="H25"/>
    </row>
    <row r="26" spans="1:10" ht="13.8">
      <c r="A26" s="234" t="s">
        <v>104</v>
      </c>
      <c r="B26" s="178"/>
      <c r="C26" s="178"/>
      <c r="D26" s="178"/>
      <c r="E26" s="178"/>
      <c r="F26" s="150"/>
    </row>
    <row r="27" spans="1:10" ht="14.4">
      <c r="A27" s="118"/>
      <c r="B27" s="122"/>
      <c r="C27" s="122"/>
      <c r="D27" s="122"/>
      <c r="E27" s="122"/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K616"/>
  <sheetViews>
    <sheetView showGridLines="0" view="pageBreakPreview" topLeftCell="A10" zoomScale="75" zoomScaleNormal="75" zoomScaleSheetLayoutView="75" workbookViewId="0">
      <selection activeCell="A35" sqref="A35"/>
    </sheetView>
  </sheetViews>
  <sheetFormatPr baseColWidth="10" defaultColWidth="11.44140625" defaultRowHeight="13.2"/>
  <cols>
    <col min="1" max="1" width="68.88671875" style="53" customWidth="1"/>
    <col min="2" max="3" width="27.6640625" style="53" customWidth="1"/>
    <col min="4" max="4" width="16.33203125" style="53" customWidth="1"/>
    <col min="5" max="16384" width="11.44140625" style="53"/>
  </cols>
  <sheetData>
    <row r="1" spans="1:11" s="15" customFormat="1" ht="18">
      <c r="A1" s="488" t="s">
        <v>216</v>
      </c>
      <c r="B1" s="488"/>
      <c r="C1" s="488"/>
      <c r="D1" s="35"/>
      <c r="E1" s="35"/>
      <c r="F1" s="35"/>
      <c r="G1" s="20"/>
      <c r="H1" s="20"/>
      <c r="I1" s="20"/>
      <c r="J1" s="20"/>
      <c r="K1" s="20"/>
    </row>
    <row r="2" spans="1:11" ht="12.75" customHeight="1">
      <c r="A2" s="145"/>
      <c r="B2" s="424"/>
      <c r="C2" s="145"/>
      <c r="D2" s="7"/>
      <c r="E2" s="7"/>
      <c r="F2" s="71"/>
      <c r="G2" s="55"/>
      <c r="H2" s="55"/>
      <c r="I2" s="55"/>
      <c r="J2" s="55"/>
      <c r="K2" s="55"/>
    </row>
    <row r="3" spans="1:11" ht="15" customHeight="1">
      <c r="A3" s="474" t="s">
        <v>253</v>
      </c>
      <c r="B3" s="474"/>
      <c r="C3" s="474"/>
      <c r="D3" s="36"/>
      <c r="E3" s="36"/>
      <c r="F3" s="36"/>
      <c r="G3" s="55"/>
      <c r="H3" s="55"/>
      <c r="I3" s="55"/>
      <c r="J3" s="55"/>
      <c r="K3" s="55"/>
    </row>
    <row r="4" spans="1:11" ht="15.6" thickBot="1">
      <c r="A4" s="425"/>
      <c r="B4" s="425"/>
      <c r="C4" s="425"/>
      <c r="D4" s="55"/>
      <c r="E4" s="55"/>
      <c r="F4" s="55"/>
      <c r="G4" s="55"/>
      <c r="H4" s="55"/>
      <c r="I4" s="55"/>
      <c r="J4" s="55"/>
      <c r="K4" s="55"/>
    </row>
    <row r="5" spans="1:11" ht="36" customHeight="1">
      <c r="A5" s="489" t="s">
        <v>34</v>
      </c>
      <c r="B5" s="426">
        <v>2020</v>
      </c>
      <c r="C5" s="427">
        <v>2021</v>
      </c>
      <c r="D5" s="55"/>
      <c r="E5" s="55"/>
      <c r="F5" s="55"/>
      <c r="G5" s="55"/>
      <c r="H5" s="55"/>
      <c r="I5" s="55"/>
      <c r="J5" s="55"/>
      <c r="K5" s="55"/>
    </row>
    <row r="6" spans="1:11" ht="12.75" customHeight="1">
      <c r="A6" s="520"/>
      <c r="B6" s="516" t="s">
        <v>25</v>
      </c>
      <c r="C6" s="518" t="s">
        <v>25</v>
      </c>
      <c r="D6" s="55"/>
      <c r="E6" s="55"/>
      <c r="F6" s="55"/>
      <c r="G6" s="55"/>
      <c r="H6" s="55"/>
      <c r="I6" s="55"/>
      <c r="J6" s="55"/>
      <c r="K6" s="55"/>
    </row>
    <row r="7" spans="1:11" ht="31.5" customHeight="1" thickBot="1">
      <c r="A7" s="490"/>
      <c r="B7" s="517"/>
      <c r="C7" s="519"/>
      <c r="D7" s="55"/>
      <c r="E7" s="55"/>
      <c r="F7" s="55"/>
      <c r="G7" s="55"/>
      <c r="H7" s="55"/>
      <c r="I7" s="55"/>
      <c r="J7" s="55"/>
      <c r="K7" s="55"/>
    </row>
    <row r="8" spans="1:11" ht="26.25" customHeight="1">
      <c r="A8" s="366" t="s">
        <v>185</v>
      </c>
      <c r="B8" s="428">
        <v>1056.6057552000002</v>
      </c>
      <c r="C8" s="429">
        <v>986.12951540000017</v>
      </c>
      <c r="D8" s="55"/>
      <c r="E8" s="55"/>
      <c r="F8" s="55"/>
      <c r="G8" s="55"/>
      <c r="H8" s="55"/>
      <c r="I8" s="55"/>
      <c r="J8" s="55"/>
      <c r="K8" s="55"/>
    </row>
    <row r="9" spans="1:11">
      <c r="A9" s="369" t="s">
        <v>186</v>
      </c>
      <c r="B9" s="430">
        <v>16160.3759199</v>
      </c>
      <c r="C9" s="431">
        <v>14842.534756299998</v>
      </c>
      <c r="D9" s="55"/>
      <c r="E9" s="55"/>
      <c r="F9" s="55"/>
      <c r="G9" s="55"/>
      <c r="H9" s="55"/>
      <c r="I9" s="55"/>
      <c r="J9" s="55"/>
      <c r="K9" s="55"/>
    </row>
    <row r="10" spans="1:11">
      <c r="A10" s="369" t="s">
        <v>187</v>
      </c>
      <c r="B10" s="430">
        <v>10239.463151030001</v>
      </c>
      <c r="C10" s="431">
        <v>9779.8093628300012</v>
      </c>
      <c r="D10" s="55"/>
      <c r="E10" s="55"/>
      <c r="F10" s="55"/>
      <c r="G10" s="55"/>
      <c r="H10" s="55"/>
      <c r="I10" s="55"/>
      <c r="J10" s="55"/>
      <c r="K10" s="55"/>
    </row>
    <row r="11" spans="1:11">
      <c r="A11" s="369" t="s">
        <v>188</v>
      </c>
      <c r="B11" s="430">
        <v>2363.6451635000003</v>
      </c>
      <c r="C11" s="431">
        <v>2266.0263146000002</v>
      </c>
      <c r="D11" s="55"/>
      <c r="E11" s="55"/>
      <c r="F11" s="55"/>
      <c r="G11" s="55"/>
      <c r="H11" s="55"/>
      <c r="I11" s="55"/>
      <c r="J11" s="55"/>
      <c r="K11" s="55"/>
    </row>
    <row r="12" spans="1:11">
      <c r="A12" s="369" t="s">
        <v>189</v>
      </c>
      <c r="B12" s="430">
        <v>208.69612529999998</v>
      </c>
      <c r="C12" s="431">
        <v>190.87438400000002</v>
      </c>
      <c r="D12" s="55"/>
      <c r="E12" s="55"/>
      <c r="F12" s="55"/>
      <c r="G12" s="55"/>
      <c r="H12" s="55"/>
      <c r="I12" s="55"/>
      <c r="J12" s="55"/>
      <c r="K12" s="55"/>
    </row>
    <row r="13" spans="1:11">
      <c r="A13" s="369" t="s">
        <v>190</v>
      </c>
      <c r="B13" s="430">
        <v>6390.2188370000003</v>
      </c>
      <c r="C13" s="431">
        <v>5964.4533591000009</v>
      </c>
      <c r="D13" s="55"/>
      <c r="E13" s="55"/>
      <c r="F13" s="55"/>
      <c r="G13" s="55"/>
      <c r="H13" s="55"/>
      <c r="I13" s="55"/>
      <c r="J13" s="55"/>
      <c r="K13" s="55"/>
    </row>
    <row r="14" spans="1:11">
      <c r="A14" s="369" t="s">
        <v>27</v>
      </c>
      <c r="B14" s="430">
        <v>3613.6452220000001</v>
      </c>
      <c r="C14" s="431">
        <v>3289.483193</v>
      </c>
      <c r="D14" s="55"/>
      <c r="E14" s="55"/>
      <c r="F14" s="55"/>
      <c r="G14" s="55"/>
      <c r="H14" s="55"/>
      <c r="I14" s="55"/>
      <c r="J14" s="55"/>
      <c r="K14" s="55"/>
    </row>
    <row r="15" spans="1:11">
      <c r="A15" s="369" t="s">
        <v>191</v>
      </c>
      <c r="B15" s="430">
        <v>3031.0884524370003</v>
      </c>
      <c r="C15" s="431">
        <v>3035.6524472599999</v>
      </c>
      <c r="D15" s="55"/>
      <c r="E15" s="55"/>
      <c r="F15" s="55"/>
      <c r="G15" s="55"/>
      <c r="H15" s="55"/>
      <c r="I15" s="55"/>
      <c r="J15" s="55"/>
      <c r="K15" s="55"/>
    </row>
    <row r="16" spans="1:11">
      <c r="A16" s="369" t="s">
        <v>192</v>
      </c>
      <c r="B16" s="430">
        <v>1403.6536247999998</v>
      </c>
      <c r="C16" s="431">
        <v>1299.3889442</v>
      </c>
      <c r="D16" s="55"/>
      <c r="E16" s="55"/>
      <c r="F16" s="55"/>
      <c r="G16" s="55"/>
      <c r="H16" s="55"/>
      <c r="I16" s="55"/>
      <c r="J16" s="55"/>
      <c r="K16" s="55"/>
    </row>
    <row r="17" spans="1:11">
      <c r="A17" s="369" t="s">
        <v>193</v>
      </c>
      <c r="B17" s="430">
        <v>1417.9294975999999</v>
      </c>
      <c r="C17" s="431">
        <v>1416.8465056000002</v>
      </c>
      <c r="D17" s="55"/>
      <c r="E17" s="55"/>
      <c r="F17" s="55"/>
      <c r="G17" s="55"/>
      <c r="H17" s="55"/>
      <c r="I17" s="55"/>
      <c r="J17" s="55"/>
      <c r="K17" s="55"/>
    </row>
    <row r="18" spans="1:11">
      <c r="A18" s="369" t="s">
        <v>28</v>
      </c>
      <c r="B18" s="430">
        <v>326.57475999999997</v>
      </c>
      <c r="C18" s="431">
        <v>326.50000999999997</v>
      </c>
      <c r="D18" s="55"/>
      <c r="E18" s="55"/>
      <c r="F18" s="55"/>
      <c r="G18" s="55"/>
      <c r="H18" s="55"/>
      <c r="I18" s="55"/>
      <c r="J18" s="55"/>
      <c r="K18" s="55"/>
    </row>
    <row r="19" spans="1:11">
      <c r="A19" s="369" t="s">
        <v>194</v>
      </c>
      <c r="B19" s="430">
        <v>409.61572230000002</v>
      </c>
      <c r="C19" s="431">
        <v>403.12788819999997</v>
      </c>
      <c r="D19" s="55"/>
      <c r="E19" s="55"/>
      <c r="F19" s="55"/>
      <c r="G19" s="55"/>
      <c r="H19" s="55"/>
      <c r="I19" s="55"/>
      <c r="J19" s="55"/>
      <c r="K19" s="55"/>
    </row>
    <row r="20" spans="1:11">
      <c r="A20" s="369" t="s">
        <v>97</v>
      </c>
      <c r="B20" s="430">
        <v>165.21008</v>
      </c>
      <c r="C20" s="431">
        <v>140.82285899999999</v>
      </c>
      <c r="D20" s="55"/>
      <c r="E20" s="55"/>
      <c r="F20" s="55"/>
      <c r="G20" s="55"/>
      <c r="H20" s="55"/>
      <c r="I20" s="55"/>
      <c r="J20" s="55"/>
      <c r="K20" s="55"/>
    </row>
    <row r="21" spans="1:11">
      <c r="A21" s="369" t="s">
        <v>36</v>
      </c>
      <c r="B21" s="430">
        <v>345.96994390000003</v>
      </c>
      <c r="C21" s="431">
        <v>310.88868307999996</v>
      </c>
      <c r="D21" s="55"/>
      <c r="E21" s="55"/>
      <c r="F21" s="55"/>
      <c r="G21" s="55"/>
      <c r="H21" s="55"/>
      <c r="I21" s="55"/>
      <c r="J21" s="55"/>
      <c r="K21" s="55"/>
    </row>
    <row r="22" spans="1:11">
      <c r="A22" s="369" t="s">
        <v>195</v>
      </c>
      <c r="B22" s="430">
        <v>1450.2877284900001</v>
      </c>
      <c r="C22" s="431">
        <v>1437.4439507860002</v>
      </c>
      <c r="D22" s="55"/>
      <c r="E22" s="55"/>
      <c r="F22" s="55"/>
      <c r="G22" s="55"/>
      <c r="H22" s="55"/>
      <c r="I22" s="55"/>
      <c r="J22" s="55"/>
      <c r="K22" s="55"/>
    </row>
    <row r="23" spans="1:11">
      <c r="A23" s="369" t="s">
        <v>196</v>
      </c>
      <c r="B23" s="430">
        <v>1215.3927700000002</v>
      </c>
      <c r="C23" s="431">
        <v>1183.2623799999999</v>
      </c>
      <c r="D23" s="55"/>
      <c r="E23" s="55"/>
      <c r="F23" s="55"/>
      <c r="G23" s="55"/>
      <c r="H23" s="55"/>
      <c r="I23" s="55"/>
      <c r="J23" s="55"/>
      <c r="K23" s="55"/>
    </row>
    <row r="24" spans="1:11">
      <c r="A24" s="369" t="s">
        <v>197</v>
      </c>
      <c r="B24" s="430">
        <v>197.05358000000001</v>
      </c>
      <c r="C24" s="431">
        <v>212.11741999999998</v>
      </c>
      <c r="D24" s="55"/>
      <c r="E24" s="55"/>
      <c r="F24" s="55"/>
      <c r="G24" s="55"/>
      <c r="H24" s="55"/>
      <c r="I24" s="55"/>
      <c r="J24" s="55"/>
      <c r="K24" s="55"/>
    </row>
    <row r="25" spans="1:11">
      <c r="A25" s="369" t="s">
        <v>30</v>
      </c>
      <c r="B25" s="430">
        <v>98.310276999999985</v>
      </c>
      <c r="C25" s="431">
        <v>84.621789000000007</v>
      </c>
      <c r="D25" s="55"/>
      <c r="E25" s="55"/>
      <c r="F25" s="55"/>
      <c r="G25" s="55"/>
      <c r="H25" s="55"/>
      <c r="I25" s="55"/>
      <c r="J25" s="55"/>
      <c r="K25" s="55"/>
    </row>
    <row r="26" spans="1:11">
      <c r="A26" s="369" t="s">
        <v>198</v>
      </c>
      <c r="B26" s="430">
        <v>961.28079000000014</v>
      </c>
      <c r="C26" s="431">
        <v>844.24545000000001</v>
      </c>
      <c r="D26" s="55"/>
      <c r="E26" s="55"/>
      <c r="F26" s="55"/>
      <c r="G26" s="55"/>
      <c r="H26" s="55"/>
      <c r="I26" s="55"/>
      <c r="J26" s="55"/>
      <c r="K26" s="55"/>
    </row>
    <row r="27" spans="1:11">
      <c r="A27" s="369" t="s">
        <v>199</v>
      </c>
      <c r="B27" s="430">
        <v>62.416347000000002</v>
      </c>
      <c r="C27" s="431">
        <v>62.184615999999998</v>
      </c>
      <c r="D27" s="55"/>
      <c r="E27" s="55"/>
      <c r="F27" s="55"/>
      <c r="G27" s="55"/>
      <c r="H27" s="55"/>
      <c r="I27" s="55"/>
      <c r="J27" s="55"/>
      <c r="K27" s="55"/>
    </row>
    <row r="28" spans="1:11">
      <c r="A28" s="369" t="s">
        <v>200</v>
      </c>
      <c r="B28" s="430">
        <v>416.76431000000002</v>
      </c>
      <c r="C28" s="431">
        <v>406.31052</v>
      </c>
      <c r="D28" s="55"/>
      <c r="E28" s="55"/>
      <c r="F28" s="55"/>
      <c r="G28" s="55"/>
      <c r="H28" s="55"/>
      <c r="I28" s="55"/>
      <c r="J28" s="55"/>
      <c r="K28" s="55"/>
    </row>
    <row r="29" spans="1:11">
      <c r="A29" s="369" t="s">
        <v>201</v>
      </c>
      <c r="B29" s="430">
        <v>5741.8785830000006</v>
      </c>
      <c r="C29" s="431">
        <v>5200.6816090000002</v>
      </c>
      <c r="D29" s="55"/>
      <c r="E29" s="55"/>
      <c r="F29" s="55"/>
      <c r="G29" s="55"/>
      <c r="H29" s="55"/>
      <c r="I29" s="55"/>
      <c r="J29" s="55"/>
      <c r="K29" s="55"/>
    </row>
    <row r="30" spans="1:11">
      <c r="A30" s="369" t="s">
        <v>202</v>
      </c>
      <c r="B30" s="430">
        <v>7881.4968381999997</v>
      </c>
      <c r="C30" s="431">
        <v>7253.8908708000008</v>
      </c>
      <c r="D30" s="55"/>
      <c r="E30" s="55"/>
      <c r="F30" s="55"/>
      <c r="G30" s="55"/>
      <c r="H30" s="55"/>
      <c r="I30" s="55"/>
      <c r="J30" s="55"/>
      <c r="K30" s="55"/>
    </row>
    <row r="31" spans="1:11">
      <c r="A31" s="369" t="s">
        <v>32</v>
      </c>
      <c r="B31" s="430">
        <v>395.97140799999994</v>
      </c>
      <c r="C31" s="431">
        <v>373.64918399999993</v>
      </c>
      <c r="D31" s="55"/>
      <c r="E31" s="55"/>
      <c r="F31" s="55"/>
      <c r="G31" s="55"/>
      <c r="H31" s="55"/>
      <c r="I31" s="55"/>
      <c r="J31" s="55"/>
      <c r="K31" s="55"/>
    </row>
    <row r="32" spans="1:11">
      <c r="A32" s="369" t="s">
        <v>203</v>
      </c>
      <c r="B32" s="430">
        <v>1315.3487719999998</v>
      </c>
      <c r="C32" s="431">
        <v>1263.491403</v>
      </c>
      <c r="D32" s="55"/>
      <c r="E32" s="55"/>
      <c r="F32" s="55"/>
      <c r="G32" s="55"/>
      <c r="H32" s="55"/>
      <c r="I32" s="55"/>
      <c r="J32" s="55"/>
      <c r="K32" s="55"/>
    </row>
    <row r="33" spans="1:11">
      <c r="A33" s="369" t="s">
        <v>204</v>
      </c>
      <c r="B33" s="430">
        <v>1481.7316498200003</v>
      </c>
      <c r="C33" s="431">
        <v>1349.48478615</v>
      </c>
      <c r="D33" s="55"/>
      <c r="E33" s="55"/>
      <c r="F33" s="55"/>
      <c r="G33" s="55"/>
      <c r="H33" s="55"/>
      <c r="I33" s="55"/>
      <c r="J33" s="55"/>
      <c r="K33" s="55"/>
    </row>
    <row r="34" spans="1:11">
      <c r="A34" s="369" t="s">
        <v>205</v>
      </c>
      <c r="B34" s="430">
        <v>3399.7657260000001</v>
      </c>
      <c r="C34" s="431">
        <v>3453.2732859999996</v>
      </c>
      <c r="D34" s="55"/>
      <c r="E34" s="55"/>
      <c r="F34" s="55"/>
      <c r="G34" s="55"/>
      <c r="H34" s="55"/>
      <c r="I34" s="55"/>
      <c r="J34" s="55"/>
      <c r="K34" s="55"/>
    </row>
    <row r="35" spans="1:11">
      <c r="A35" s="369" t="s">
        <v>56</v>
      </c>
      <c r="B35" s="430">
        <v>549.14176459999999</v>
      </c>
      <c r="C35" s="431">
        <v>521.11438999999984</v>
      </c>
      <c r="D35" s="55"/>
      <c r="E35" s="55"/>
      <c r="F35" s="55"/>
      <c r="G35" s="55"/>
      <c r="H35" s="55"/>
      <c r="I35" s="55"/>
      <c r="J35" s="55"/>
      <c r="K35" s="55"/>
    </row>
    <row r="36" spans="1:11">
      <c r="A36" s="369" t="s">
        <v>206</v>
      </c>
      <c r="B36" s="430">
        <v>780.89237500000002</v>
      </c>
      <c r="C36" s="431">
        <v>710.4523559999999</v>
      </c>
      <c r="D36" s="55"/>
      <c r="E36" s="55"/>
      <c r="F36" s="55"/>
      <c r="G36" s="55"/>
      <c r="H36" s="55"/>
      <c r="I36" s="55"/>
      <c r="J36" s="55"/>
      <c r="K36" s="55"/>
    </row>
    <row r="37" spans="1:11">
      <c r="A37" s="369" t="s">
        <v>207</v>
      </c>
      <c r="B37" s="430">
        <v>145.81866200000002</v>
      </c>
      <c r="C37" s="431">
        <v>143.01696200000001</v>
      </c>
      <c r="D37" s="55"/>
      <c r="E37" s="55"/>
      <c r="F37" s="55"/>
      <c r="G37" s="55"/>
      <c r="H37" s="55"/>
      <c r="I37" s="55"/>
      <c r="J37" s="55"/>
      <c r="K37" s="55"/>
    </row>
    <row r="38" spans="1:11">
      <c r="A38" s="369" t="s">
        <v>208</v>
      </c>
      <c r="B38" s="430">
        <v>233.62390260000001</v>
      </c>
      <c r="C38" s="431">
        <v>972.94106000000011</v>
      </c>
      <c r="D38" s="55"/>
      <c r="E38" s="55"/>
      <c r="F38" s="55"/>
      <c r="G38" s="55"/>
      <c r="H38" s="55"/>
      <c r="I38" s="55"/>
      <c r="J38" s="55"/>
      <c r="K38" s="55"/>
    </row>
    <row r="39" spans="1:11">
      <c r="A39" s="369" t="s">
        <v>209</v>
      </c>
      <c r="B39" s="430">
        <v>75.602613999999988</v>
      </c>
      <c r="C39" s="431">
        <v>216.45035999999999</v>
      </c>
      <c r="D39" s="55"/>
      <c r="E39" s="55"/>
      <c r="F39" s="55"/>
      <c r="G39" s="55"/>
      <c r="H39" s="55"/>
      <c r="I39" s="55"/>
      <c r="J39" s="55"/>
      <c r="K39" s="55"/>
    </row>
    <row r="40" spans="1:11">
      <c r="A40" s="369" t="s">
        <v>33</v>
      </c>
      <c r="B40" s="430">
        <v>1485.4077500000001</v>
      </c>
      <c r="C40" s="431">
        <v>1404.2306700000001</v>
      </c>
      <c r="D40" s="55"/>
      <c r="E40" s="55"/>
      <c r="F40" s="55"/>
      <c r="G40" s="55"/>
      <c r="H40" s="55"/>
      <c r="I40" s="55"/>
      <c r="J40" s="55"/>
      <c r="K40" s="55"/>
    </row>
    <row r="41" spans="1:11">
      <c r="A41" s="369" t="s">
        <v>210</v>
      </c>
      <c r="B41" s="430">
        <v>483.93155999999993</v>
      </c>
      <c r="C41" s="431">
        <v>434.12948999999998</v>
      </c>
      <c r="D41" s="55"/>
      <c r="E41" s="55"/>
      <c r="F41" s="55"/>
      <c r="G41" s="55"/>
      <c r="H41" s="55"/>
      <c r="I41" s="55"/>
      <c r="J41" s="55"/>
      <c r="K41" s="55"/>
    </row>
    <row r="42" spans="1:11">
      <c r="A42" s="369" t="s">
        <v>215</v>
      </c>
      <c r="B42" s="430">
        <v>399.22808349999997</v>
      </c>
      <c r="C42" s="431">
        <v>382.80373689999999</v>
      </c>
      <c r="D42" s="55"/>
      <c r="E42" s="55"/>
      <c r="F42" s="55"/>
      <c r="G42" s="55"/>
      <c r="H42" s="55"/>
      <c r="I42" s="55"/>
      <c r="J42" s="55"/>
      <c r="K42" s="55"/>
    </row>
    <row r="43" spans="1:11">
      <c r="A43" s="369" t="s">
        <v>211</v>
      </c>
      <c r="B43" s="430">
        <v>634.14973899999995</v>
      </c>
      <c r="C43" s="431">
        <v>627.33603100000005</v>
      </c>
      <c r="D43" s="55"/>
      <c r="E43" s="55"/>
      <c r="F43" s="55"/>
      <c r="G43" s="55"/>
      <c r="H43" s="55"/>
      <c r="I43" s="55"/>
      <c r="J43" s="55"/>
      <c r="K43" s="55"/>
    </row>
    <row r="44" spans="1:11">
      <c r="A44" s="369" t="s">
        <v>212</v>
      </c>
      <c r="B44" s="430">
        <v>1696.0952819999998</v>
      </c>
      <c r="C44" s="431">
        <v>1706.2076199999999</v>
      </c>
      <c r="D44" s="55"/>
      <c r="E44" s="55"/>
      <c r="F44" s="55"/>
      <c r="G44" s="55"/>
      <c r="H44" s="55"/>
      <c r="I44" s="55"/>
      <c r="J44" s="55"/>
      <c r="K44" s="55"/>
    </row>
    <row r="45" spans="1:11">
      <c r="A45" s="369" t="s">
        <v>213</v>
      </c>
      <c r="B45" s="430">
        <v>753.06825000000003</v>
      </c>
      <c r="C45" s="431">
        <v>742.26360999999997</v>
      </c>
      <c r="D45" s="55"/>
      <c r="E45" s="55"/>
      <c r="F45" s="55"/>
      <c r="G45" s="55"/>
      <c r="H45" s="55"/>
      <c r="I45" s="55"/>
      <c r="J45" s="55"/>
      <c r="K45" s="55"/>
    </row>
    <row r="46" spans="1:11">
      <c r="A46" s="369" t="s">
        <v>214</v>
      </c>
      <c r="B46" s="430">
        <v>335.65238999999997</v>
      </c>
      <c r="C46" s="431">
        <v>313.34312999999997</v>
      </c>
      <c r="D46" s="55"/>
      <c r="E46" s="55"/>
      <c r="F46" s="55"/>
      <c r="G46" s="55"/>
      <c r="H46" s="55"/>
      <c r="I46" s="55"/>
      <c r="J46" s="55"/>
      <c r="K46" s="55"/>
    </row>
    <row r="47" spans="1:11" ht="13.8" thickBot="1">
      <c r="A47" s="432"/>
      <c r="B47" s="433"/>
      <c r="C47" s="434"/>
      <c r="D47" s="55"/>
      <c r="E47" s="55"/>
      <c r="F47" s="55"/>
      <c r="G47" s="55"/>
      <c r="H47" s="55"/>
      <c r="I47" s="55"/>
      <c r="J47" s="55"/>
      <c r="K47" s="55"/>
    </row>
    <row r="48" spans="1:11" ht="16.8" customHeight="1" thickBot="1">
      <c r="A48" s="435" t="s">
        <v>71</v>
      </c>
      <c r="B48" s="436">
        <v>79348.253833577008</v>
      </c>
      <c r="C48" s="437">
        <v>74543.604005105997</v>
      </c>
      <c r="D48" s="55"/>
      <c r="E48" s="55"/>
      <c r="F48" s="55"/>
      <c r="G48" s="55"/>
      <c r="H48" s="55"/>
      <c r="I48" s="55"/>
      <c r="J48" s="55"/>
      <c r="K48" s="55"/>
    </row>
    <row r="49" spans="1:11">
      <c r="A49" s="234"/>
      <c r="B49" s="234"/>
      <c r="C49" s="234"/>
      <c r="D49" s="94"/>
      <c r="E49" s="55"/>
      <c r="F49" s="55"/>
      <c r="G49" s="55"/>
      <c r="H49" s="55"/>
      <c r="I49" s="55"/>
      <c r="J49" s="55"/>
      <c r="K49" s="55"/>
    </row>
    <row r="50" spans="1:11">
      <c r="A50" s="94"/>
      <c r="B50" s="94"/>
      <c r="C50" s="94"/>
      <c r="D50" s="94"/>
      <c r="E50" s="55"/>
      <c r="F50" s="55"/>
      <c r="G50" s="55"/>
      <c r="H50" s="55"/>
      <c r="I50" s="55"/>
      <c r="J50" s="55"/>
      <c r="K50" s="55"/>
    </row>
    <row r="51" spans="1:11">
      <c r="A51" s="55"/>
      <c r="B51" s="79"/>
      <c r="C51" s="79"/>
      <c r="D51" s="55"/>
      <c r="E51" s="55"/>
      <c r="F51" s="55"/>
      <c r="G51" s="55"/>
      <c r="H51" s="55"/>
      <c r="I51" s="55"/>
      <c r="J51" s="55"/>
      <c r="K51" s="55"/>
    </row>
    <row r="52" spans="1:1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1:1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1:1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</row>
    <row r="178" spans="1:1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</row>
    <row r="179" spans="1:1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</row>
    <row r="180" spans="1:1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</row>
    <row r="183" spans="1:1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1:1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</row>
    <row r="185" spans="1:1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</row>
    <row r="188" spans="1:1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1:1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1:1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1:1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1:1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1:1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</row>
    <row r="194" spans="1:1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1:1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</row>
    <row r="196" spans="1:1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</row>
    <row r="197" spans="1:1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1:1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1:1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1:1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</row>
    <row r="201" spans="1:1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1:1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1:1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</row>
    <row r="204" spans="1:1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</row>
    <row r="205" spans="1:1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1:1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1:1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1:1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1:1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</row>
    <row r="210" spans="1:1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</row>
    <row r="211" spans="1:1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</row>
    <row r="212" spans="1:1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</row>
    <row r="213" spans="1:1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</row>
    <row r="214" spans="1:1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1:1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</row>
    <row r="216" spans="1:1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</row>
    <row r="217" spans="1:1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1:1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1:1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1:1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</row>
    <row r="221" spans="1:1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1:1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</row>
    <row r="223" spans="1:1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</row>
    <row r="224" spans="1:1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</row>
    <row r="225" spans="1:1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1:1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</row>
    <row r="227" spans="1:1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1:1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1:1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1:1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</row>
    <row r="231" spans="1:1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</row>
    <row r="232" spans="1:1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1:1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</row>
    <row r="234" spans="1:1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</row>
    <row r="235" spans="1:1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1:1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</row>
    <row r="237" spans="1:1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1:1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</row>
    <row r="239" spans="1:1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1:1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1:1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1:1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1:1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</row>
    <row r="244" spans="1:1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1:1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1:1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1:1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</row>
    <row r="248" spans="1:1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1:1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</row>
    <row r="250" spans="1:1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1:1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1:1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</row>
    <row r="253" spans="1:1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</row>
    <row r="254" spans="1:1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1:1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</row>
    <row r="256" spans="1:1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1:1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</row>
    <row r="258" spans="1:1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</row>
    <row r="259" spans="1:1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1:1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1:1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</row>
    <row r="262" spans="1:1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</row>
    <row r="263" spans="1:1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</row>
    <row r="264" spans="1:1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</row>
    <row r="265" spans="1:1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</row>
    <row r="266" spans="1:1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</row>
    <row r="267" spans="1:1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</row>
    <row r="268" spans="1:1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</row>
    <row r="269" spans="1:1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1:1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1:1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1:1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1:1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1:1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</row>
    <row r="276" spans="1:1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1:1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1:1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1:1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</row>
    <row r="280" spans="1:1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</row>
    <row r="281" spans="1:1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</row>
    <row r="282" spans="1:1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</row>
    <row r="283" spans="1:1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</row>
    <row r="284" spans="1:1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</row>
    <row r="285" spans="1:1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</row>
    <row r="286" spans="1:1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</row>
    <row r="287" spans="1:1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</row>
    <row r="288" spans="1:1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</row>
    <row r="289" spans="1:1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</row>
    <row r="290" spans="1:1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</row>
    <row r="291" spans="1:1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</row>
    <row r="292" spans="1:1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</row>
    <row r="293" spans="1:1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</row>
    <row r="294" spans="1:1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</row>
    <row r="295" spans="1:1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1:1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</row>
    <row r="297" spans="1:1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</row>
    <row r="298" spans="1:1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</row>
    <row r="299" spans="1:1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</row>
    <row r="300" spans="1:1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</row>
    <row r="301" spans="1:1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</row>
    <row r="302" spans="1:1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</row>
    <row r="303" spans="1:1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</row>
    <row r="304" spans="1:1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</row>
    <row r="305" spans="1:1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</row>
    <row r="306" spans="1:1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</row>
    <row r="307" spans="1:1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1:1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</row>
    <row r="309" spans="1:1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1:1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</row>
    <row r="311" spans="1:1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</row>
    <row r="312" spans="1:1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</row>
    <row r="313" spans="1:1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</row>
    <row r="314" spans="1:1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</row>
    <row r="315" spans="1:1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</row>
    <row r="316" spans="1:1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1:1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</row>
    <row r="318" spans="1:1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</row>
    <row r="319" spans="1:1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</row>
    <row r="320" spans="1:1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</row>
    <row r="321" spans="1:1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</row>
    <row r="322" spans="1:1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</row>
    <row r="323" spans="1:1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</row>
    <row r="324" spans="1:1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</row>
    <row r="325" spans="1:1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</row>
    <row r="326" spans="1:1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</row>
    <row r="327" spans="1:1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</row>
    <row r="328" spans="1:1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1:1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</row>
    <row r="330" spans="1:1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</row>
    <row r="331" spans="1:1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</row>
    <row r="332" spans="1:1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</row>
    <row r="333" spans="1:1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1:1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  <row r="335" spans="1:1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</row>
    <row r="336" spans="1:1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1:1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</row>
    <row r="338" spans="1:1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</row>
    <row r="339" spans="1:1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</row>
    <row r="340" spans="1:1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</row>
    <row r="341" spans="1:1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</row>
    <row r="342" spans="1:1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</row>
    <row r="343" spans="1:1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</row>
    <row r="344" spans="1:1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</row>
    <row r="345" spans="1:1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</row>
    <row r="346" spans="1:1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</row>
    <row r="347" spans="1:1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</row>
    <row r="348" spans="1:1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</row>
    <row r="349" spans="1:1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</row>
    <row r="350" spans="1:1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</row>
    <row r="351" spans="1:1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</row>
    <row r="352" spans="1:1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</row>
    <row r="353" spans="1:1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</row>
    <row r="354" spans="1:1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</row>
    <row r="355" spans="1:1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</row>
    <row r="356" spans="1:1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</row>
    <row r="357" spans="1:1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</row>
    <row r="358" spans="1:1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</row>
    <row r="359" spans="1:1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</row>
    <row r="360" spans="1:1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</row>
    <row r="361" spans="1:1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</row>
    <row r="362" spans="1:1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</row>
    <row r="363" spans="1:1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</row>
    <row r="364" spans="1:1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</row>
    <row r="365" spans="1:1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</row>
    <row r="366" spans="1:1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</row>
    <row r="367" spans="1:1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</row>
    <row r="368" spans="1:1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</row>
    <row r="369" spans="1:1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</row>
    <row r="370" spans="1:1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</row>
    <row r="371" spans="1:1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</row>
    <row r="372" spans="1:1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</row>
    <row r="373" spans="1:1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</row>
    <row r="374" spans="1:1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</row>
    <row r="375" spans="1:1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</row>
    <row r="376" spans="1:1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</row>
    <row r="377" spans="1:1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</row>
    <row r="378" spans="1:1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</row>
    <row r="379" spans="1:1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</row>
    <row r="380" spans="1:1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</row>
    <row r="381" spans="1:1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1:1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</row>
    <row r="383" spans="1:1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</row>
    <row r="384" spans="1:1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</row>
    <row r="385" spans="1:1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</row>
    <row r="386" spans="1:1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</row>
    <row r="387" spans="1:1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</row>
    <row r="388" spans="1:1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</row>
    <row r="389" spans="1:1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</row>
    <row r="390" spans="1:1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</row>
    <row r="391" spans="1:1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</row>
    <row r="392" spans="1:1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</row>
    <row r="393" spans="1:1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</row>
    <row r="394" spans="1:1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</row>
    <row r="395" spans="1:1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</row>
    <row r="396" spans="1:1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1:1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</row>
    <row r="398" spans="1:1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</row>
    <row r="399" spans="1:1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</row>
    <row r="400" spans="1:1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</row>
    <row r="401" spans="1:1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</row>
    <row r="402" spans="1:1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</row>
    <row r="403" spans="1:1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</row>
    <row r="404" spans="1:1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</row>
    <row r="405" spans="1:1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</row>
    <row r="406" spans="1:1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</row>
    <row r="407" spans="1:1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</row>
    <row r="408" spans="1:1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</row>
    <row r="409" spans="1:1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</row>
    <row r="410" spans="1:1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</row>
    <row r="411" spans="1:1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</row>
    <row r="412" spans="1:1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</row>
    <row r="413" spans="1:1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</row>
    <row r="414" spans="1:1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</row>
    <row r="415" spans="1:1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</row>
    <row r="416" spans="1:1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</row>
    <row r="417" spans="1:1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</row>
    <row r="418" spans="1:1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</row>
    <row r="419" spans="1:1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</row>
    <row r="420" spans="1:1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</row>
    <row r="421" spans="1:1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</row>
    <row r="422" spans="1:1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</row>
    <row r="423" spans="1:1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</row>
    <row r="424" spans="1:1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</row>
    <row r="425" spans="1:1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</row>
    <row r="426" spans="1:1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</row>
    <row r="427" spans="1:1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</row>
    <row r="428" spans="1:1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</row>
    <row r="429" spans="1:1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</row>
    <row r="430" spans="1:1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</row>
    <row r="431" spans="1:1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</row>
    <row r="432" spans="1:1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</row>
    <row r="433" spans="1:1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</row>
    <row r="434" spans="1:1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</row>
    <row r="435" spans="1:1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</row>
    <row r="436" spans="1:1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</row>
    <row r="437" spans="1:1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</row>
    <row r="438" spans="1:1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</row>
    <row r="439" spans="1:1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</row>
    <row r="440" spans="1:1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</row>
    <row r="441" spans="1:1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</row>
    <row r="442" spans="1:1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</row>
    <row r="443" spans="1:1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1:1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</row>
    <row r="445" spans="1:1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</row>
    <row r="446" spans="1:1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</row>
    <row r="447" spans="1:1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</row>
    <row r="448" spans="1:1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</row>
    <row r="449" spans="1:1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</row>
    <row r="450" spans="1:1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</row>
    <row r="451" spans="1:1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</row>
    <row r="452" spans="1:1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</row>
    <row r="453" spans="1:1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</row>
    <row r="454" spans="1:1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</row>
    <row r="455" spans="1:1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</row>
    <row r="456" spans="1:1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</row>
    <row r="457" spans="1:1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</row>
    <row r="458" spans="1:1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</row>
    <row r="459" spans="1:1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</row>
    <row r="460" spans="1:1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</row>
    <row r="461" spans="1:1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</row>
    <row r="462" spans="1:1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</row>
    <row r="463" spans="1:1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</row>
    <row r="464" spans="1:1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</row>
    <row r="465" spans="1:1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</row>
    <row r="466" spans="1:1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</row>
    <row r="467" spans="1:1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</row>
    <row r="468" spans="1:1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</row>
    <row r="469" spans="1:1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</row>
    <row r="470" spans="1:1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</row>
    <row r="471" spans="1:1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</row>
    <row r="472" spans="1:1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</row>
    <row r="473" spans="1:1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</row>
    <row r="474" spans="1:1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</row>
    <row r="475" spans="1:1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</row>
    <row r="476" spans="1:1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</row>
    <row r="477" spans="1:1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</row>
    <row r="478" spans="1:1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</row>
    <row r="479" spans="1:1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</row>
    <row r="480" spans="1:1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</row>
    <row r="481" spans="1:1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</row>
    <row r="482" spans="1:1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</row>
    <row r="483" spans="1:1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</row>
    <row r="484" spans="1:1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</row>
    <row r="485" spans="1:1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</row>
    <row r="486" spans="1:1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</row>
    <row r="487" spans="1:1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</row>
    <row r="488" spans="1:1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</row>
    <row r="489" spans="1:1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</row>
    <row r="490" spans="1:1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</row>
    <row r="491" spans="1:1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</row>
    <row r="492" spans="1:1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</row>
    <row r="493" spans="1:1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</row>
    <row r="494" spans="1:1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</row>
    <row r="495" spans="1:1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</row>
    <row r="496" spans="1:1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</row>
    <row r="497" spans="1:1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</row>
    <row r="498" spans="1:1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</row>
    <row r="499" spans="1:1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</row>
    <row r="500" spans="1:1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</row>
    <row r="501" spans="1:1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</row>
    <row r="502" spans="1:1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</row>
    <row r="503" spans="1:1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</row>
    <row r="504" spans="1:1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</row>
    <row r="505" spans="1:1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</row>
    <row r="506" spans="1:1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</row>
    <row r="507" spans="1:1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</row>
    <row r="508" spans="1:1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</row>
    <row r="509" spans="1:1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</row>
    <row r="510" spans="1:1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</row>
    <row r="511" spans="1:1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</row>
    <row r="512" spans="1:1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</row>
    <row r="513" spans="1:1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</row>
    <row r="514" spans="1:1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</row>
    <row r="515" spans="1:1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</row>
    <row r="516" spans="1:1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</row>
    <row r="517" spans="1:1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</row>
    <row r="518" spans="1:1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</row>
    <row r="519" spans="1:1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</row>
    <row r="520" spans="1:1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</row>
    <row r="521" spans="1:1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</row>
    <row r="522" spans="1:1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</row>
    <row r="523" spans="1:1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</row>
    <row r="524" spans="1:1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</row>
    <row r="525" spans="1:1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</row>
    <row r="526" spans="1:1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</row>
    <row r="527" spans="1:1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</row>
    <row r="528" spans="1:1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</row>
    <row r="529" spans="1:1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</row>
    <row r="530" spans="1:1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</row>
    <row r="531" spans="1:1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</row>
    <row r="532" spans="1:1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</row>
    <row r="533" spans="1:1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</row>
    <row r="534" spans="1:1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</row>
    <row r="535" spans="1:1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</row>
    <row r="536" spans="1:1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</row>
    <row r="537" spans="1:1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</row>
    <row r="538" spans="1:1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</row>
    <row r="539" spans="1:1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</row>
    <row r="540" spans="1:1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</row>
    <row r="541" spans="1:1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</row>
    <row r="542" spans="1:1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</row>
    <row r="543" spans="1:1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</row>
    <row r="544" spans="1:1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</row>
    <row r="545" spans="1:1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</row>
    <row r="546" spans="1:1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</row>
    <row r="547" spans="1:1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</row>
    <row r="548" spans="1:1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</row>
    <row r="549" spans="1:1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</row>
    <row r="550" spans="1:1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</row>
    <row r="551" spans="1:1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</row>
    <row r="552" spans="1:1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</row>
    <row r="553" spans="1:1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</row>
    <row r="554" spans="1:1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</row>
    <row r="555" spans="1:1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</row>
    <row r="556" spans="1:1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</row>
    <row r="557" spans="1:1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</row>
    <row r="558" spans="1:1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</row>
    <row r="559" spans="1:1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</row>
    <row r="560" spans="1:1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</row>
    <row r="561" spans="1:1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</row>
    <row r="562" spans="1:1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</row>
    <row r="563" spans="1:1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</row>
    <row r="564" spans="1:1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</row>
    <row r="565" spans="1:1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</row>
    <row r="566" spans="1:1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</row>
    <row r="567" spans="1:1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</row>
    <row r="568" spans="1:1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</row>
    <row r="569" spans="1:1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</row>
    <row r="570" spans="1:1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</row>
    <row r="571" spans="1:1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</row>
    <row r="572" spans="1:1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</row>
    <row r="573" spans="1:1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</row>
    <row r="574" spans="1:1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</row>
    <row r="575" spans="1:1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</row>
    <row r="576" spans="1:1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</row>
    <row r="577" spans="1:1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</row>
    <row r="578" spans="1:1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</row>
    <row r="579" spans="1:1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</row>
    <row r="580" spans="1:1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</row>
    <row r="581" spans="1:1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</row>
    <row r="582" spans="1:1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</row>
    <row r="583" spans="1:1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</row>
    <row r="584" spans="1:1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</row>
    <row r="585" spans="1:1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</row>
    <row r="586" spans="1:1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</row>
    <row r="587" spans="1:1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</row>
    <row r="588" spans="1:1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</row>
    <row r="589" spans="1:1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</row>
    <row r="590" spans="1:1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</row>
    <row r="591" spans="1:1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</row>
    <row r="592" spans="1:1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</row>
    <row r="593" spans="1:1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</row>
    <row r="594" spans="1:1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</row>
    <row r="595" spans="1:1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</row>
    <row r="596" spans="1:1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</row>
    <row r="597" spans="1:1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</row>
    <row r="598" spans="1:1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</row>
    <row r="599" spans="1:1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</row>
    <row r="600" spans="1:1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</row>
    <row r="601" spans="1:1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</row>
    <row r="602" spans="1:1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</row>
    <row r="603" spans="1:1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</row>
    <row r="604" spans="1:1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</row>
    <row r="605" spans="1:1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</row>
    <row r="606" spans="1:1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</row>
    <row r="607" spans="1:1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</row>
    <row r="608" spans="1:1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</row>
    <row r="609" spans="1:1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</row>
    <row r="610" spans="1:1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</row>
    <row r="611" spans="1:1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</row>
    <row r="612" spans="1:1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</row>
    <row r="613" spans="1:1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</row>
    <row r="614" spans="1:1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</row>
    <row r="615" spans="1:1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</row>
    <row r="616" spans="1:1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</row>
  </sheetData>
  <mergeCells count="5">
    <mergeCell ref="B6:B7"/>
    <mergeCell ref="C6:C7"/>
    <mergeCell ref="A5:A7"/>
    <mergeCell ref="A1:C1"/>
    <mergeCell ref="A3:C3"/>
  </mergeCells>
  <phoneticPr fontId="11" type="noConversion"/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T619"/>
  <sheetViews>
    <sheetView showGridLines="0" view="pageBreakPreview" zoomScale="70" zoomScaleNormal="75" zoomScaleSheetLayoutView="70" workbookViewId="0">
      <selection activeCell="A35" sqref="A35"/>
    </sheetView>
  </sheetViews>
  <sheetFormatPr baseColWidth="10" defaultColWidth="11.44140625" defaultRowHeight="13.2"/>
  <cols>
    <col min="1" max="1" width="57.6640625" style="53" customWidth="1"/>
    <col min="2" max="2" width="18.109375" style="81" customWidth="1"/>
    <col min="3" max="5" width="18.109375" style="53" customWidth="1"/>
    <col min="6" max="6" width="14.6640625" style="53" customWidth="1"/>
    <col min="7" max="7" width="7.5546875" style="53" customWidth="1"/>
    <col min="8" max="8" width="11.88671875" style="53" bestFit="1" customWidth="1"/>
    <col min="9" max="9" width="12.5546875" style="53" bestFit="1" customWidth="1"/>
    <col min="10" max="10" width="15.88671875" style="53" customWidth="1"/>
    <col min="11" max="11" width="36" style="53" customWidth="1"/>
    <col min="12" max="12" width="15.88671875" style="53" customWidth="1"/>
    <col min="13" max="13" width="19.5546875" style="53" customWidth="1"/>
    <col min="14" max="14" width="27" style="53" customWidth="1"/>
    <col min="15" max="15" width="40.5546875" style="53" customWidth="1"/>
    <col min="16" max="16" width="19.33203125" style="53" customWidth="1"/>
    <col min="17" max="16384" width="11.44140625" style="53"/>
  </cols>
  <sheetData>
    <row r="1" spans="1:20" s="15" customFormat="1" ht="18">
      <c r="A1" s="488" t="s">
        <v>216</v>
      </c>
      <c r="B1" s="488"/>
      <c r="C1" s="488"/>
      <c r="D1" s="488"/>
      <c r="E1" s="488"/>
      <c r="F1" s="488"/>
      <c r="G1" s="93"/>
      <c r="H1" s="9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 customHeight="1">
      <c r="A2" s="145"/>
      <c r="B2" s="424"/>
      <c r="C2" s="145"/>
      <c r="D2" s="145"/>
      <c r="E2" s="145"/>
      <c r="F2" s="36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" customHeight="1">
      <c r="A3" s="474" t="s">
        <v>279</v>
      </c>
      <c r="B3" s="474"/>
      <c r="C3" s="474"/>
      <c r="D3" s="474"/>
      <c r="E3" s="474"/>
      <c r="F3" s="474"/>
      <c r="G3" s="36"/>
      <c r="H3" s="3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5.6" thickBot="1">
      <c r="A4" s="425"/>
      <c r="B4" s="438"/>
      <c r="C4" s="425"/>
      <c r="D4" s="425"/>
      <c r="E4" s="425"/>
      <c r="F4" s="42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27" customHeight="1">
      <c r="A5" s="528" t="s">
        <v>34</v>
      </c>
      <c r="B5" s="527">
        <v>2020</v>
      </c>
      <c r="C5" s="527"/>
      <c r="D5" s="527">
        <v>2021</v>
      </c>
      <c r="E5" s="527"/>
      <c r="F5" s="524" t="s">
        <v>278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1" customHeight="1">
      <c r="A6" s="529"/>
      <c r="B6" s="516" t="s">
        <v>25</v>
      </c>
      <c r="C6" s="440" t="s">
        <v>98</v>
      </c>
      <c r="D6" s="516" t="s">
        <v>25</v>
      </c>
      <c r="E6" s="440" t="s">
        <v>98</v>
      </c>
      <c r="F6" s="52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22.5" customHeight="1" thickBot="1">
      <c r="A7" s="530"/>
      <c r="B7" s="517"/>
      <c r="C7" s="439" t="s">
        <v>48</v>
      </c>
      <c r="D7" s="517"/>
      <c r="E7" s="439" t="s">
        <v>48</v>
      </c>
      <c r="F7" s="52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1.75" customHeight="1">
      <c r="A8" s="366" t="s">
        <v>185</v>
      </c>
      <c r="B8" s="240">
        <v>449.77021851000006</v>
      </c>
      <c r="C8" s="441">
        <v>9.7283293515046747</v>
      </c>
      <c r="D8" s="240">
        <v>404.49879172000004</v>
      </c>
      <c r="E8" s="441">
        <v>9.7283293515046747</v>
      </c>
      <c r="F8" s="242">
        <f>(D8-B8)*100/B8</f>
        <v>-10.065456743662425</v>
      </c>
      <c r="H8" s="55"/>
      <c r="I8" s="55"/>
      <c r="J8" s="55"/>
      <c r="K8" s="55"/>
      <c r="L8" s="55"/>
      <c r="N8" s="55"/>
      <c r="O8" s="55"/>
      <c r="P8" s="55"/>
      <c r="Q8" s="55"/>
      <c r="R8" s="55"/>
      <c r="S8" s="55"/>
      <c r="T8" s="55"/>
    </row>
    <row r="9" spans="1:20">
      <c r="A9" s="369" t="s">
        <v>186</v>
      </c>
      <c r="B9" s="158">
        <v>2305.2538642300001</v>
      </c>
      <c r="C9" s="442">
        <v>49.861613568706446</v>
      </c>
      <c r="D9" s="244">
        <v>2071.0465548899997</v>
      </c>
      <c r="E9" s="442">
        <v>49.861613568706446</v>
      </c>
      <c r="F9" s="245">
        <f>(D9-B9)*100/B9</f>
        <v>-10.159718761310057</v>
      </c>
      <c r="H9" s="55"/>
      <c r="I9" s="55"/>
      <c r="J9" s="55"/>
      <c r="K9" s="55"/>
      <c r="L9" s="55"/>
      <c r="N9" s="55"/>
      <c r="O9" s="55"/>
      <c r="P9" s="55"/>
      <c r="Q9" s="55"/>
      <c r="R9" s="55"/>
      <c r="S9" s="55"/>
      <c r="T9" s="55"/>
    </row>
    <row r="10" spans="1:20">
      <c r="A10" s="369" t="s">
        <v>187</v>
      </c>
      <c r="B10" s="158">
        <v>1148.1900189470002</v>
      </c>
      <c r="C10" s="442">
        <v>24.83483833018273</v>
      </c>
      <c r="D10" s="244">
        <v>1051.5328761859998</v>
      </c>
      <c r="E10" s="442">
        <v>24.83483833018273</v>
      </c>
      <c r="F10" s="245">
        <f t="shared" ref="F10:F46" si="0">(D10-B10)*100/B10</f>
        <v>-8.4182183406927908</v>
      </c>
      <c r="H10" s="55"/>
      <c r="I10" s="55"/>
      <c r="J10" s="55"/>
      <c r="K10" s="55"/>
      <c r="L10" s="55"/>
      <c r="N10" s="55"/>
      <c r="O10" s="55"/>
      <c r="P10" s="55"/>
      <c r="Q10" s="55"/>
      <c r="R10" s="55"/>
      <c r="S10" s="55"/>
      <c r="T10" s="55"/>
    </row>
    <row r="11" spans="1:20">
      <c r="A11" s="369" t="s">
        <v>188</v>
      </c>
      <c r="B11" s="158">
        <v>3420.6379051000004</v>
      </c>
      <c r="C11" s="442">
        <v>73.986873215603808</v>
      </c>
      <c r="D11" s="244">
        <v>3260.4072606</v>
      </c>
      <c r="E11" s="442">
        <v>73.986873215603808</v>
      </c>
      <c r="F11" s="245">
        <f t="shared" si="0"/>
        <v>-4.6842328520392202</v>
      </c>
      <c r="H11" s="55"/>
      <c r="I11" s="55"/>
      <c r="J11" s="55"/>
      <c r="K11" s="55"/>
      <c r="L11" s="55"/>
      <c r="N11" s="55"/>
      <c r="O11" s="55"/>
      <c r="P11" s="55"/>
      <c r="Q11" s="55"/>
      <c r="R11" s="55"/>
      <c r="S11" s="55"/>
      <c r="T11" s="55"/>
    </row>
    <row r="12" spans="1:20">
      <c r="A12" s="369" t="s">
        <v>189</v>
      </c>
      <c r="B12" s="158">
        <v>32.38781389999999</v>
      </c>
      <c r="C12" s="442">
        <v>0.70053397852404864</v>
      </c>
      <c r="D12" s="244">
        <v>28.917717</v>
      </c>
      <c r="E12" s="442">
        <v>0.70053397852404864</v>
      </c>
      <c r="F12" s="245">
        <f t="shared" si="0"/>
        <v>-10.714205382043373</v>
      </c>
      <c r="H12" s="55"/>
      <c r="I12" s="55"/>
      <c r="J12" s="55"/>
      <c r="K12" s="55"/>
      <c r="L12" s="55"/>
      <c r="N12" s="55"/>
      <c r="O12" s="55"/>
      <c r="P12" s="55"/>
      <c r="Q12" s="55"/>
      <c r="R12" s="55"/>
      <c r="S12" s="55"/>
      <c r="T12" s="55"/>
    </row>
    <row r="13" spans="1:20">
      <c r="A13" s="369" t="s">
        <v>190</v>
      </c>
      <c r="B13" s="158">
        <v>1729.4694055000002</v>
      </c>
      <c r="C13" s="442">
        <v>37.407652369230647</v>
      </c>
      <c r="D13" s="244">
        <v>1629.31688072</v>
      </c>
      <c r="E13" s="442">
        <v>37.407652369230647</v>
      </c>
      <c r="F13" s="245">
        <f t="shared" si="0"/>
        <v>-5.7909393749029938</v>
      </c>
      <c r="H13" s="55"/>
      <c r="I13" s="55"/>
      <c r="J13" s="55"/>
      <c r="K13" s="55"/>
      <c r="L13" s="55"/>
      <c r="N13" s="55"/>
      <c r="O13" s="55"/>
      <c r="P13" s="55"/>
      <c r="Q13" s="55"/>
      <c r="R13" s="55"/>
      <c r="S13" s="55"/>
      <c r="T13" s="55"/>
    </row>
    <row r="14" spans="1:20">
      <c r="A14" s="369" t="s">
        <v>27</v>
      </c>
      <c r="B14" s="158">
        <v>1515.2960729999998</v>
      </c>
      <c r="C14" s="442">
        <v>32.775178650157592</v>
      </c>
      <c r="D14" s="244">
        <v>1391.8266550000001</v>
      </c>
      <c r="E14" s="442">
        <v>32.775178650157592</v>
      </c>
      <c r="F14" s="245">
        <f t="shared" si="0"/>
        <v>-8.1482041826686427</v>
      </c>
      <c r="H14" s="55"/>
      <c r="I14" s="55"/>
      <c r="J14" s="55"/>
      <c r="K14" s="55"/>
      <c r="L14" s="55"/>
      <c r="N14" s="55"/>
      <c r="O14" s="55"/>
      <c r="P14" s="55"/>
      <c r="Q14" s="55"/>
      <c r="R14" s="55"/>
      <c r="S14" s="55"/>
      <c r="T14" s="55"/>
    </row>
    <row r="15" spans="1:20">
      <c r="A15" s="369" t="s">
        <v>191</v>
      </c>
      <c r="B15" s="158">
        <v>658.65207062900004</v>
      </c>
      <c r="C15" s="442">
        <v>14.24635070849398</v>
      </c>
      <c r="D15" s="244">
        <v>638.46590856899991</v>
      </c>
      <c r="E15" s="442">
        <v>14.24635070849398</v>
      </c>
      <c r="F15" s="245">
        <f t="shared" si="0"/>
        <v>-3.0647686328113619</v>
      </c>
      <c r="H15" s="55"/>
      <c r="I15" s="55"/>
      <c r="J15" s="55"/>
      <c r="K15" s="55"/>
      <c r="L15" s="55"/>
      <c r="N15" s="55"/>
      <c r="O15" s="55"/>
      <c r="P15" s="55"/>
      <c r="Q15" s="55"/>
      <c r="R15" s="55"/>
      <c r="S15" s="55"/>
      <c r="T15" s="55"/>
    </row>
    <row r="16" spans="1:20">
      <c r="A16" s="369" t="s">
        <v>192</v>
      </c>
      <c r="B16" s="158">
        <v>185.68632060000002</v>
      </c>
      <c r="C16" s="442">
        <v>4.016312349115049</v>
      </c>
      <c r="D16" s="244">
        <v>167.89015803000001</v>
      </c>
      <c r="E16" s="442">
        <v>4.016312349115049</v>
      </c>
      <c r="F16" s="245">
        <f t="shared" si="0"/>
        <v>-9.5839922469765408</v>
      </c>
      <c r="H16" s="55"/>
      <c r="I16" s="55"/>
      <c r="J16" s="55"/>
      <c r="K16" s="55"/>
      <c r="L16" s="55"/>
      <c r="N16" s="55"/>
      <c r="O16" s="55"/>
      <c r="P16" s="55"/>
      <c r="Q16" s="55"/>
      <c r="R16" s="55"/>
      <c r="S16" s="55"/>
      <c r="T16" s="55"/>
    </row>
    <row r="17" spans="1:20">
      <c r="A17" s="369" t="s">
        <v>193</v>
      </c>
      <c r="B17" s="158">
        <v>91.373388660000003</v>
      </c>
      <c r="C17" s="442">
        <v>1.976365669101674</v>
      </c>
      <c r="D17" s="357">
        <v>89.795483719999993</v>
      </c>
      <c r="E17" s="442">
        <v>1.976365669101674</v>
      </c>
      <c r="F17" s="245">
        <f t="shared" si="0"/>
        <v>-1.7268758039295096</v>
      </c>
      <c r="H17" s="55"/>
      <c r="I17" s="55"/>
      <c r="J17" s="55"/>
      <c r="K17" s="55"/>
      <c r="L17" s="55"/>
      <c r="N17" s="55"/>
      <c r="O17" s="55"/>
      <c r="P17" s="55"/>
      <c r="Q17" s="55"/>
      <c r="R17" s="55"/>
      <c r="S17" s="55"/>
      <c r="T17" s="55"/>
    </row>
    <row r="18" spans="1:20">
      <c r="A18" s="369" t="s">
        <v>28</v>
      </c>
      <c r="B18" s="158">
        <v>196.95683000000002</v>
      </c>
      <c r="C18" s="442">
        <v>4.2600884438632871</v>
      </c>
      <c r="D18" s="244">
        <v>185.92597000000001</v>
      </c>
      <c r="E18" s="442">
        <v>4.2600884438632871</v>
      </c>
      <c r="F18" s="245">
        <f t="shared" si="0"/>
        <v>-5.6006486294484006</v>
      </c>
      <c r="H18" s="55"/>
      <c r="I18" s="55"/>
      <c r="J18" s="55"/>
      <c r="K18" s="55"/>
      <c r="L18" s="55"/>
      <c r="N18" s="55"/>
      <c r="O18" s="55"/>
      <c r="P18" s="55"/>
      <c r="Q18" s="55"/>
      <c r="R18" s="55"/>
      <c r="S18" s="55"/>
      <c r="T18" s="55"/>
    </row>
    <row r="19" spans="1:20">
      <c r="A19" s="369" t="s">
        <v>194</v>
      </c>
      <c r="B19" s="158">
        <v>209.62919873999999</v>
      </c>
      <c r="C19" s="442">
        <v>4.5341861312887408</v>
      </c>
      <c r="D19" s="244">
        <v>195.12863009000003</v>
      </c>
      <c r="E19" s="442">
        <v>4.5341861312887408</v>
      </c>
      <c r="F19" s="245">
        <f t="shared" si="0"/>
        <v>-6.9172466131422876</v>
      </c>
      <c r="H19" s="55"/>
      <c r="I19" s="55"/>
      <c r="J19" s="55"/>
      <c r="K19" s="55"/>
      <c r="L19" s="55"/>
      <c r="N19" s="55"/>
      <c r="O19" s="55"/>
      <c r="P19" s="55"/>
      <c r="Q19" s="55"/>
      <c r="R19" s="55"/>
      <c r="S19" s="55"/>
      <c r="T19" s="55"/>
    </row>
    <row r="20" spans="1:20">
      <c r="A20" s="369" t="s">
        <v>97</v>
      </c>
      <c r="B20" s="158">
        <v>167.54688000000002</v>
      </c>
      <c r="C20" s="442">
        <v>3.6239643341809917</v>
      </c>
      <c r="D20" s="244">
        <v>145.13431500000002</v>
      </c>
      <c r="E20" s="442">
        <v>3.6239643341809917</v>
      </c>
      <c r="F20" s="245">
        <f t="shared" si="0"/>
        <v>-13.37689188840759</v>
      </c>
      <c r="H20" s="55"/>
      <c r="I20" s="55"/>
      <c r="J20" s="55"/>
      <c r="K20" s="55"/>
      <c r="L20" s="55"/>
      <c r="N20" s="55"/>
      <c r="O20" s="55"/>
      <c r="P20" s="55"/>
      <c r="Q20" s="55"/>
      <c r="R20" s="55"/>
      <c r="S20" s="55"/>
      <c r="T20" s="55"/>
    </row>
    <row r="21" spans="1:20">
      <c r="A21" s="369" t="s">
        <v>36</v>
      </c>
      <c r="B21" s="158">
        <v>180.80488115999998</v>
      </c>
      <c r="C21" s="442">
        <v>3.9107289898186868</v>
      </c>
      <c r="D21" s="244">
        <v>162.94021847999997</v>
      </c>
      <c r="E21" s="442">
        <v>3.9107289898186868</v>
      </c>
      <c r="F21" s="245">
        <f t="shared" si="0"/>
        <v>-9.8806307470156209</v>
      </c>
      <c r="H21" s="55"/>
      <c r="I21" s="55"/>
      <c r="J21" s="55"/>
      <c r="K21" s="55"/>
      <c r="L21" s="55"/>
      <c r="N21" s="55"/>
      <c r="O21" s="55"/>
      <c r="P21" s="55"/>
      <c r="Q21" s="55"/>
      <c r="R21" s="55"/>
      <c r="S21" s="55"/>
      <c r="T21" s="55"/>
    </row>
    <row r="22" spans="1:20">
      <c r="A22" s="369" t="s">
        <v>195</v>
      </c>
      <c r="B22" s="158">
        <v>613.14512644199999</v>
      </c>
      <c r="C22" s="442">
        <v>13.262055789416685</v>
      </c>
      <c r="D22" s="244">
        <v>532.61821098300004</v>
      </c>
      <c r="E22" s="442">
        <v>13.262055789416685</v>
      </c>
      <c r="F22" s="245">
        <f t="shared" si="0"/>
        <v>-13.133418498535084</v>
      </c>
      <c r="H22" s="55"/>
      <c r="I22" s="55"/>
      <c r="J22" s="55"/>
      <c r="K22" s="55"/>
      <c r="L22" s="55"/>
      <c r="N22" s="55"/>
      <c r="O22" s="55"/>
      <c r="P22" s="55"/>
      <c r="Q22" s="55"/>
      <c r="R22" s="55"/>
      <c r="S22" s="55"/>
      <c r="T22" s="55"/>
    </row>
    <row r="23" spans="1:20">
      <c r="A23" s="369" t="s">
        <v>196</v>
      </c>
      <c r="B23" s="158">
        <v>412.67725999999999</v>
      </c>
      <c r="C23" s="442">
        <v>8.9260251922777432</v>
      </c>
      <c r="D23" s="244">
        <v>357.52737999999999</v>
      </c>
      <c r="E23" s="442">
        <v>8.9260251922777432</v>
      </c>
      <c r="F23" s="245">
        <f t="shared" si="0"/>
        <v>-13.363925116688037</v>
      </c>
      <c r="H23" s="55"/>
      <c r="I23" s="55"/>
      <c r="J23" s="55"/>
      <c r="K23" s="55"/>
      <c r="L23" s="55"/>
      <c r="N23" s="55"/>
      <c r="O23" s="55"/>
      <c r="P23" s="55"/>
      <c r="Q23" s="55"/>
      <c r="R23" s="55"/>
      <c r="S23" s="55"/>
      <c r="T23" s="55"/>
    </row>
    <row r="24" spans="1:20">
      <c r="A24" s="369" t="s">
        <v>197</v>
      </c>
      <c r="B24" s="158">
        <v>184.43426000000002</v>
      </c>
      <c r="C24" s="442">
        <v>3.9892308364146438</v>
      </c>
      <c r="D24" s="244">
        <v>155.37117999999998</v>
      </c>
      <c r="E24" s="442">
        <v>3.9892308364146438</v>
      </c>
      <c r="F24" s="245">
        <f t="shared" si="0"/>
        <v>-15.757961671546294</v>
      </c>
      <c r="H24" s="55"/>
      <c r="I24" s="55"/>
      <c r="J24" s="55"/>
      <c r="K24" s="55"/>
      <c r="L24" s="55"/>
      <c r="N24" s="55"/>
      <c r="O24" s="55"/>
      <c r="P24" s="55"/>
      <c r="Q24" s="55"/>
      <c r="R24" s="55"/>
      <c r="S24" s="55"/>
      <c r="T24" s="55"/>
    </row>
    <row r="25" spans="1:20">
      <c r="A25" s="369" t="s">
        <v>30</v>
      </c>
      <c r="B25" s="158">
        <v>30.132068</v>
      </c>
      <c r="C25" s="442">
        <v>0.65174320015458576</v>
      </c>
      <c r="D25" s="244">
        <v>25.514816000000003</v>
      </c>
      <c r="E25" s="442">
        <v>0.65174320015458576</v>
      </c>
      <c r="F25" s="245">
        <f t="shared" si="0"/>
        <v>-15.323382384508083</v>
      </c>
      <c r="H25" s="55"/>
      <c r="I25" s="55"/>
      <c r="J25" s="55"/>
      <c r="K25" s="55"/>
      <c r="L25" s="55"/>
      <c r="N25" s="55"/>
      <c r="O25" s="55"/>
      <c r="P25" s="55"/>
      <c r="Q25" s="55"/>
      <c r="R25" s="55"/>
      <c r="S25" s="55"/>
      <c r="T25" s="55"/>
    </row>
    <row r="26" spans="1:20">
      <c r="A26" s="369" t="s">
        <v>198</v>
      </c>
      <c r="B26" s="158">
        <v>1068.93346</v>
      </c>
      <c r="C26" s="442">
        <v>23.120554286971405</v>
      </c>
      <c r="D26" s="357">
        <v>949.26533000000006</v>
      </c>
      <c r="E26" s="442">
        <v>23.120554286971405</v>
      </c>
      <c r="F26" s="245">
        <f t="shared" si="0"/>
        <v>-11.195096278490517</v>
      </c>
      <c r="H26" s="55"/>
      <c r="I26" s="55"/>
      <c r="J26" s="55"/>
      <c r="K26" s="55"/>
      <c r="L26" s="55"/>
      <c r="N26" s="55"/>
      <c r="O26" s="55"/>
      <c r="P26" s="55"/>
      <c r="Q26" s="55"/>
      <c r="R26" s="55"/>
      <c r="S26" s="55"/>
      <c r="T26" s="55"/>
    </row>
    <row r="27" spans="1:20">
      <c r="A27" s="369" t="s">
        <v>199</v>
      </c>
      <c r="B27" s="158">
        <v>47.822659000000002</v>
      </c>
      <c r="C27" s="442">
        <v>1.0343827983051646</v>
      </c>
      <c r="D27" s="357">
        <v>50.596359999999997</v>
      </c>
      <c r="E27" s="442">
        <v>1.0343827983051646</v>
      </c>
      <c r="F27" s="245">
        <f t="shared" si="0"/>
        <v>5.7999723520183082</v>
      </c>
      <c r="H27" s="55"/>
      <c r="I27" s="55"/>
      <c r="J27" s="55"/>
      <c r="K27" s="55"/>
      <c r="L27" s="55"/>
      <c r="N27" s="55"/>
      <c r="O27" s="55"/>
      <c r="P27" s="55"/>
      <c r="Q27" s="55"/>
      <c r="R27" s="55"/>
      <c r="S27" s="55"/>
      <c r="T27" s="55"/>
    </row>
    <row r="28" spans="1:20">
      <c r="A28" s="369" t="s">
        <v>200</v>
      </c>
      <c r="B28" s="158">
        <v>73.874336999999997</v>
      </c>
      <c r="C28" s="442">
        <v>1.5978689815009817</v>
      </c>
      <c r="D28" s="357">
        <v>70.586067</v>
      </c>
      <c r="E28" s="442">
        <v>1.5978689815009817</v>
      </c>
      <c r="F28" s="245">
        <f t="shared" si="0"/>
        <v>-4.4511668510811777</v>
      </c>
      <c r="H28" s="55"/>
      <c r="I28" s="55"/>
      <c r="J28" s="55"/>
      <c r="K28" s="55"/>
      <c r="L28" s="55"/>
      <c r="N28" s="55"/>
      <c r="O28" s="55"/>
      <c r="P28" s="55"/>
      <c r="Q28" s="55"/>
      <c r="R28" s="55"/>
      <c r="S28" s="55"/>
      <c r="T28" s="55"/>
    </row>
    <row r="29" spans="1:20">
      <c r="A29" s="369" t="s">
        <v>201</v>
      </c>
      <c r="B29" s="158">
        <v>2955.8432441</v>
      </c>
      <c r="C29" s="442">
        <v>63.933571869844663</v>
      </c>
      <c r="D29" s="357">
        <v>2682.0170047000001</v>
      </c>
      <c r="E29" s="442">
        <v>63.933571869844663</v>
      </c>
      <c r="F29" s="245">
        <f t="shared" si="0"/>
        <v>-9.2638958424662636</v>
      </c>
      <c r="H29" s="55"/>
      <c r="I29" s="55"/>
      <c r="J29" s="55"/>
      <c r="K29" s="55"/>
      <c r="L29" s="55"/>
      <c r="N29" s="55"/>
      <c r="O29" s="55"/>
      <c r="P29" s="55"/>
      <c r="Q29" s="55"/>
      <c r="R29" s="55"/>
      <c r="S29" s="55"/>
      <c r="T29" s="55"/>
    </row>
    <row r="30" spans="1:20">
      <c r="A30" s="369" t="s">
        <v>202</v>
      </c>
      <c r="B30" s="158">
        <v>4611.1937189700002</v>
      </c>
      <c r="C30" s="442">
        <v>99.738064806379498</v>
      </c>
      <c r="D30" s="357">
        <v>4249.4912917600004</v>
      </c>
      <c r="E30" s="442">
        <v>99.738064806379498</v>
      </c>
      <c r="F30" s="245">
        <f t="shared" si="0"/>
        <v>-7.8440084987536158</v>
      </c>
      <c r="H30" s="55"/>
      <c r="I30" s="55"/>
      <c r="J30" s="55"/>
      <c r="K30" s="55"/>
      <c r="L30" s="55"/>
      <c r="N30" s="55"/>
      <c r="O30" s="55"/>
      <c r="P30" s="55"/>
      <c r="Q30" s="55"/>
      <c r="R30" s="55"/>
      <c r="S30" s="55"/>
      <c r="T30" s="55"/>
    </row>
    <row r="31" spans="1:20">
      <c r="A31" s="369" t="s">
        <v>32</v>
      </c>
      <c r="B31" s="158">
        <v>132.7747947</v>
      </c>
      <c r="C31" s="442">
        <v>2.8718596280098048</v>
      </c>
      <c r="D31" s="357">
        <v>124.18676910000002</v>
      </c>
      <c r="E31" s="442">
        <v>2.8718596280098048</v>
      </c>
      <c r="F31" s="245">
        <f t="shared" si="0"/>
        <v>-6.4681143882800374</v>
      </c>
      <c r="H31" s="55"/>
      <c r="I31" s="55"/>
      <c r="J31" s="55"/>
      <c r="K31" s="55"/>
      <c r="L31" s="55"/>
      <c r="N31" s="55"/>
      <c r="O31" s="55"/>
      <c r="P31" s="55"/>
      <c r="Q31" s="55"/>
      <c r="R31" s="55"/>
      <c r="S31" s="55"/>
      <c r="T31" s="55"/>
    </row>
    <row r="32" spans="1:20">
      <c r="A32" s="369" t="s">
        <v>203</v>
      </c>
      <c r="B32" s="158">
        <v>176.26535859999998</v>
      </c>
      <c r="C32" s="442">
        <v>3.8125411402350351</v>
      </c>
      <c r="D32" s="357">
        <v>164.52043260000002</v>
      </c>
      <c r="E32" s="442">
        <v>3.8125411402350351</v>
      </c>
      <c r="F32" s="245">
        <f t="shared" si="0"/>
        <v>-6.6632071629302914</v>
      </c>
      <c r="H32" s="55"/>
      <c r="I32" s="55"/>
      <c r="J32" s="55"/>
      <c r="K32" s="55"/>
      <c r="L32" s="55"/>
      <c r="N32" s="55"/>
      <c r="O32" s="55"/>
      <c r="P32" s="55"/>
      <c r="Q32" s="55"/>
      <c r="R32" s="55"/>
      <c r="S32" s="55"/>
      <c r="T32" s="55"/>
    </row>
    <row r="33" spans="1:20">
      <c r="A33" s="369" t="s">
        <v>204</v>
      </c>
      <c r="B33" s="158">
        <v>669.92465242699996</v>
      </c>
      <c r="C33" s="442">
        <v>14.490171628287232</v>
      </c>
      <c r="D33" s="357">
        <v>601.14830890899998</v>
      </c>
      <c r="E33" s="442">
        <v>14.490171628287232</v>
      </c>
      <c r="F33" s="245">
        <f t="shared" si="0"/>
        <v>-10.266280434499217</v>
      </c>
      <c r="H33" s="55"/>
      <c r="I33" s="55"/>
      <c r="J33" s="55"/>
      <c r="K33" s="55"/>
      <c r="L33" s="55"/>
      <c r="N33" s="55"/>
      <c r="O33" s="55"/>
      <c r="P33" s="55"/>
      <c r="Q33" s="55"/>
      <c r="R33" s="55"/>
      <c r="S33" s="55"/>
      <c r="T33" s="55"/>
    </row>
    <row r="34" spans="1:20">
      <c r="A34" s="369" t="s">
        <v>205</v>
      </c>
      <c r="B34" s="158">
        <v>778.96052020000002</v>
      </c>
      <c r="C34" s="442">
        <v>16.84856884795391</v>
      </c>
      <c r="D34" s="357">
        <v>776.42456069999992</v>
      </c>
      <c r="E34" s="442">
        <v>16.84856884795391</v>
      </c>
      <c r="F34" s="245">
        <f t="shared" si="0"/>
        <v>-0.32555687152783941</v>
      </c>
      <c r="H34" s="55"/>
      <c r="I34" s="55"/>
      <c r="J34" s="55"/>
      <c r="K34" s="55"/>
      <c r="L34" s="55"/>
      <c r="N34" s="55"/>
      <c r="O34" s="55"/>
      <c r="P34" s="55"/>
      <c r="Q34" s="55"/>
      <c r="R34" s="55"/>
      <c r="S34" s="55"/>
      <c r="T34" s="55"/>
    </row>
    <row r="35" spans="1:20">
      <c r="A35" s="369" t="s">
        <v>56</v>
      </c>
      <c r="B35" s="158">
        <v>142.8305043</v>
      </c>
      <c r="C35" s="442">
        <v>3.0893601445534817</v>
      </c>
      <c r="D35" s="357">
        <v>134.21949260000002</v>
      </c>
      <c r="E35" s="442">
        <v>3.0893601445534817</v>
      </c>
      <c r="F35" s="245">
        <f t="shared" si="0"/>
        <v>-6.028832385772076</v>
      </c>
      <c r="H35" s="55"/>
      <c r="I35" s="55"/>
      <c r="J35" s="55"/>
      <c r="K35" s="55"/>
      <c r="L35" s="55"/>
      <c r="N35" s="55"/>
      <c r="O35" s="55"/>
      <c r="P35" s="55"/>
      <c r="Q35" s="55"/>
      <c r="R35" s="55"/>
      <c r="S35" s="55"/>
      <c r="T35" s="55"/>
    </row>
    <row r="36" spans="1:20">
      <c r="A36" s="369" t="s">
        <v>206</v>
      </c>
      <c r="B36" s="158">
        <v>181.85765050000001</v>
      </c>
      <c r="C36" s="442">
        <v>3.9334999213948487</v>
      </c>
      <c r="D36" s="357">
        <v>161.1406202</v>
      </c>
      <c r="E36" s="442">
        <v>3.9334999213948487</v>
      </c>
      <c r="F36" s="245">
        <f t="shared" si="0"/>
        <v>-11.391893738339045</v>
      </c>
      <c r="H36" s="55"/>
      <c r="I36" s="55"/>
      <c r="J36" s="55"/>
      <c r="K36" s="55"/>
      <c r="L36" s="55"/>
      <c r="N36" s="55"/>
      <c r="O36" s="55"/>
      <c r="P36" s="55"/>
      <c r="Q36" s="55"/>
      <c r="R36" s="55"/>
      <c r="S36" s="55"/>
      <c r="T36" s="55"/>
    </row>
    <row r="37" spans="1:20">
      <c r="A37" s="369" t="s">
        <v>207</v>
      </c>
      <c r="B37" s="158">
        <v>27.757820999999996</v>
      </c>
      <c r="C37" s="442">
        <v>0.60038929581129852</v>
      </c>
      <c r="D37" s="357">
        <v>27.311648999999999</v>
      </c>
      <c r="E37" s="442">
        <v>0.60038929581129852</v>
      </c>
      <c r="F37" s="245">
        <f t="shared" si="0"/>
        <v>-1.6073740082119456</v>
      </c>
      <c r="H37" s="55"/>
      <c r="I37" s="55"/>
      <c r="J37" s="55"/>
      <c r="K37" s="55"/>
      <c r="L37" s="55"/>
      <c r="N37" s="55"/>
      <c r="O37" s="55"/>
      <c r="P37" s="55"/>
      <c r="Q37" s="55"/>
      <c r="R37" s="55"/>
      <c r="S37" s="55"/>
      <c r="T37" s="55"/>
    </row>
    <row r="38" spans="1:20">
      <c r="A38" s="369" t="s">
        <v>208</v>
      </c>
      <c r="B38" s="158">
        <v>181.86021160999999</v>
      </c>
      <c r="C38" s="442">
        <v>3.933555317062591</v>
      </c>
      <c r="D38" s="357">
        <v>229.33301999999998</v>
      </c>
      <c r="E38" s="442">
        <v>3.933555317062591</v>
      </c>
      <c r="F38" s="245">
        <f t="shared" si="0"/>
        <v>26.104010310845577</v>
      </c>
      <c r="H38" s="55"/>
      <c r="I38" s="55"/>
      <c r="J38" s="55"/>
      <c r="K38" s="55"/>
      <c r="L38" s="55"/>
      <c r="N38" s="55"/>
      <c r="O38" s="55"/>
      <c r="P38" s="55"/>
      <c r="Q38" s="55"/>
      <c r="R38" s="55"/>
      <c r="S38" s="55"/>
      <c r="T38" s="55"/>
    </row>
    <row r="39" spans="1:20">
      <c r="A39" s="369" t="s">
        <v>209</v>
      </c>
      <c r="B39" s="158">
        <v>28.720370999999997</v>
      </c>
      <c r="C39" s="442">
        <v>0.62120882327648264</v>
      </c>
      <c r="D39" s="357">
        <v>157.96597000000003</v>
      </c>
      <c r="E39" s="442">
        <v>0.62120882327648264</v>
      </c>
      <c r="F39" s="245">
        <f t="shared" si="0"/>
        <v>450.01368192632344</v>
      </c>
      <c r="H39" s="55"/>
      <c r="I39" s="55"/>
      <c r="J39" s="55"/>
      <c r="K39" s="55"/>
      <c r="L39" s="55"/>
      <c r="N39" s="55"/>
      <c r="O39" s="55"/>
      <c r="P39" s="55"/>
      <c r="Q39" s="55"/>
      <c r="R39" s="55"/>
      <c r="S39" s="55"/>
      <c r="T39" s="55"/>
    </row>
    <row r="40" spans="1:20">
      <c r="A40" s="369" t="s">
        <v>33</v>
      </c>
      <c r="B40" s="158">
        <v>1077.4663539999999</v>
      </c>
      <c r="C40" s="442">
        <v>23.305116980847568</v>
      </c>
      <c r="D40" s="357">
        <v>1011.35069</v>
      </c>
      <c r="E40" s="442">
        <v>23.305116980847568</v>
      </c>
      <c r="F40" s="245">
        <f t="shared" si="0"/>
        <v>-6.1362161105589319</v>
      </c>
      <c r="H40" s="55"/>
      <c r="I40" s="55"/>
      <c r="J40" s="55"/>
      <c r="K40" s="55"/>
      <c r="L40" s="55"/>
      <c r="N40" s="55"/>
      <c r="O40" s="55"/>
      <c r="P40" s="55"/>
      <c r="Q40" s="55"/>
      <c r="R40" s="55"/>
      <c r="S40" s="55"/>
      <c r="T40" s="55"/>
    </row>
    <row r="41" spans="1:20">
      <c r="A41" s="369" t="s">
        <v>210</v>
      </c>
      <c r="B41" s="158">
        <v>44.075063999999998</v>
      </c>
      <c r="C41" s="442">
        <v>0.95332398886057801</v>
      </c>
      <c r="D41" s="357">
        <v>40.137503000000002</v>
      </c>
      <c r="E41" s="442">
        <v>0.95332398886057801</v>
      </c>
      <c r="F41" s="245">
        <f t="shared" si="0"/>
        <v>-8.9337612759904221</v>
      </c>
      <c r="H41" s="55"/>
      <c r="I41" s="55"/>
      <c r="J41" s="55"/>
      <c r="K41" s="55"/>
      <c r="L41" s="55"/>
      <c r="N41" s="55"/>
      <c r="O41" s="55"/>
      <c r="P41" s="55"/>
      <c r="Q41" s="55"/>
      <c r="R41" s="55"/>
      <c r="S41" s="55"/>
      <c r="T41" s="55"/>
    </row>
    <row r="42" spans="1:20">
      <c r="A42" s="369" t="s">
        <v>215</v>
      </c>
      <c r="B42" s="158">
        <v>379.68819759999997</v>
      </c>
      <c r="C42" s="442">
        <v>8.2124864766915664</v>
      </c>
      <c r="D42" s="357">
        <v>349.05381970000008</v>
      </c>
      <c r="E42" s="442">
        <v>8.2124864766915664</v>
      </c>
      <c r="F42" s="245">
        <f t="shared" si="0"/>
        <v>-8.0682986970991095</v>
      </c>
      <c r="H42" s="55"/>
      <c r="I42" s="55"/>
      <c r="J42" s="55"/>
      <c r="K42" s="55"/>
      <c r="L42" s="55"/>
      <c r="N42" s="55"/>
      <c r="O42" s="55"/>
      <c r="P42" s="55"/>
      <c r="Q42" s="55"/>
      <c r="R42" s="55"/>
      <c r="S42" s="55"/>
      <c r="T42" s="55"/>
    </row>
    <row r="43" spans="1:20">
      <c r="A43" s="369" t="s">
        <v>211</v>
      </c>
      <c r="B43" s="158">
        <v>3118.394499</v>
      </c>
      <c r="C43" s="442">
        <v>67.449483059799164</v>
      </c>
      <c r="D43" s="357">
        <v>3041.9468229999993</v>
      </c>
      <c r="E43" s="442">
        <v>67.449483059799164</v>
      </c>
      <c r="F43" s="245">
        <f t="shared" si="0"/>
        <v>-2.451507531343958</v>
      </c>
      <c r="H43" s="55"/>
      <c r="I43" s="55"/>
      <c r="J43" s="55"/>
      <c r="K43" s="55"/>
      <c r="L43" s="55"/>
      <c r="N43" s="55"/>
      <c r="O43" s="55"/>
      <c r="P43" s="55"/>
      <c r="Q43" s="55"/>
      <c r="R43" s="55"/>
      <c r="S43" s="55"/>
      <c r="T43" s="55"/>
    </row>
    <row r="44" spans="1:20">
      <c r="A44" s="369" t="s">
        <v>212</v>
      </c>
      <c r="B44" s="158">
        <v>1964.2031550000002</v>
      </c>
      <c r="C44" s="442">
        <v>42.48483874367448</v>
      </c>
      <c r="D44" s="357">
        <v>1814.2554519999999</v>
      </c>
      <c r="E44" s="442">
        <v>42.48483874367448</v>
      </c>
      <c r="F44" s="245">
        <f t="shared" si="0"/>
        <v>-7.6340221029733693</v>
      </c>
      <c r="H44" s="55"/>
      <c r="I44" s="55"/>
      <c r="J44" s="55"/>
      <c r="K44" s="55"/>
      <c r="L44" s="55"/>
      <c r="N44" s="55"/>
      <c r="O44" s="55"/>
      <c r="P44" s="55"/>
      <c r="Q44" s="55"/>
      <c r="R44" s="55"/>
      <c r="S44" s="55"/>
      <c r="T44" s="55"/>
    </row>
    <row r="45" spans="1:20" ht="13.8" thickBot="1">
      <c r="A45" s="369"/>
      <c r="B45" s="158"/>
      <c r="C45" s="158"/>
      <c r="D45" s="357"/>
      <c r="E45" s="442"/>
      <c r="F45" s="245"/>
      <c r="H45" s="55"/>
      <c r="I45" s="55"/>
      <c r="J45" s="55"/>
      <c r="K45" s="55"/>
      <c r="L45" s="55"/>
      <c r="N45" s="55"/>
      <c r="O45" s="55"/>
      <c r="P45" s="55"/>
      <c r="Q45" s="55"/>
      <c r="R45" s="55"/>
      <c r="S45" s="55"/>
      <c r="T45" s="55"/>
    </row>
    <row r="46" spans="1:20" ht="15.9" customHeight="1" thickBot="1">
      <c r="A46" s="435" t="s">
        <v>71</v>
      </c>
      <c r="B46" s="190">
        <v>31878.710823014997</v>
      </c>
      <c r="C46" s="190">
        <v>689.52230589000476</v>
      </c>
      <c r="D46" s="190">
        <v>29586.611953157</v>
      </c>
      <c r="E46" s="190">
        <v>689.52230589000476</v>
      </c>
      <c r="F46" s="191">
        <f t="shared" si="0"/>
        <v>-7.1900613628428296</v>
      </c>
      <c r="H46" s="55"/>
      <c r="I46" s="55"/>
      <c r="J46" s="55"/>
      <c r="K46" s="55"/>
      <c r="L46" s="55"/>
      <c r="N46" s="55"/>
      <c r="O46" s="55"/>
      <c r="P46" s="55"/>
      <c r="Q46" s="55"/>
      <c r="R46" s="55"/>
      <c r="S46" s="55"/>
      <c r="T46" s="55"/>
    </row>
    <row r="47" spans="1:20" s="55" customFormat="1" ht="21" customHeight="1">
      <c r="A47" s="521" t="s">
        <v>280</v>
      </c>
      <c r="B47" s="521"/>
      <c r="C47" s="521"/>
      <c r="D47" s="521"/>
      <c r="E47" s="521"/>
      <c r="F47" s="521"/>
    </row>
    <row r="48" spans="1:20" s="55" customFormat="1" ht="14.1" customHeight="1">
      <c r="A48" s="522"/>
      <c r="B48" s="522"/>
      <c r="C48" s="522"/>
      <c r="D48" s="522"/>
      <c r="E48" s="522"/>
      <c r="F48" s="522"/>
    </row>
    <row r="49" spans="1:20" ht="14.1" customHeight="1">
      <c r="A49" s="523"/>
      <c r="B49" s="523"/>
      <c r="C49" s="122"/>
      <c r="D49" s="122"/>
      <c r="E49" s="122"/>
      <c r="F49" s="122"/>
      <c r="H49" s="55"/>
      <c r="I49" s="55"/>
      <c r="J49" s="55"/>
      <c r="K49" s="55"/>
      <c r="L49" s="55"/>
      <c r="N49" s="55"/>
      <c r="O49" s="55"/>
      <c r="P49" s="55"/>
      <c r="Q49" s="55"/>
      <c r="R49" s="55"/>
      <c r="S49" s="55"/>
      <c r="T49" s="55"/>
    </row>
    <row r="50" spans="1:20" ht="14.4">
      <c r="A50" s="137"/>
      <c r="B50" s="138"/>
      <c r="C50" s="137"/>
      <c r="D50" s="137"/>
      <c r="E50" s="137"/>
      <c r="F50" s="137"/>
      <c r="G50" s="55"/>
      <c r="H50" s="55"/>
      <c r="I50" s="55"/>
      <c r="J50" s="55"/>
      <c r="K50" s="55"/>
      <c r="L50" s="55"/>
      <c r="N50" s="55"/>
      <c r="O50" s="55"/>
      <c r="P50" s="55"/>
      <c r="Q50" s="55"/>
      <c r="R50" s="55"/>
      <c r="S50" s="55"/>
      <c r="T50" s="55"/>
    </row>
    <row r="51" spans="1:20">
      <c r="A51" s="55"/>
      <c r="B51" s="80"/>
      <c r="C51" s="55"/>
      <c r="D51" s="55"/>
      <c r="E51" s="55"/>
      <c r="F51" s="55"/>
      <c r="G51" s="55"/>
      <c r="H51" s="55"/>
      <c r="I51" s="55"/>
      <c r="J51" s="55"/>
      <c r="K51" s="55"/>
      <c r="L51" s="55"/>
      <c r="N51" s="55"/>
      <c r="O51" s="55"/>
      <c r="P51" s="55"/>
      <c r="Q51" s="55"/>
      <c r="R51" s="55"/>
      <c r="S51" s="55"/>
      <c r="T51" s="55"/>
    </row>
    <row r="52" spans="1:20">
      <c r="A52" s="55"/>
      <c r="B52" s="80"/>
      <c r="C52" s="55"/>
      <c r="D52" s="55"/>
      <c r="E52" s="55"/>
      <c r="F52" s="55"/>
      <c r="G52" s="55"/>
      <c r="H52" s="55"/>
      <c r="I52" s="55"/>
      <c r="J52" s="55"/>
      <c r="K52" s="55"/>
      <c r="L52" s="55"/>
      <c r="N52" s="55"/>
      <c r="O52" s="55"/>
      <c r="P52" s="55"/>
      <c r="Q52" s="55"/>
      <c r="R52" s="55"/>
      <c r="S52" s="55"/>
      <c r="T52" s="55"/>
    </row>
    <row r="53" spans="1:20">
      <c r="A53" s="55"/>
      <c r="B53" s="80"/>
      <c r="C53" s="55"/>
      <c r="D53" s="55"/>
      <c r="E53" s="55"/>
      <c r="F53" s="55"/>
      <c r="G53" s="55"/>
      <c r="H53" s="55"/>
      <c r="I53" s="55"/>
      <c r="J53" s="55"/>
      <c r="K53" s="55"/>
      <c r="L53" s="55"/>
      <c r="N53" s="55"/>
      <c r="O53" s="55"/>
      <c r="P53" s="55"/>
      <c r="Q53" s="55"/>
      <c r="R53" s="55"/>
      <c r="S53" s="55"/>
      <c r="T53" s="55"/>
    </row>
    <row r="54" spans="1:20">
      <c r="A54" s="55"/>
      <c r="B54" s="80"/>
      <c r="C54" s="55"/>
      <c r="D54" s="55"/>
      <c r="E54" s="55"/>
      <c r="F54" s="55"/>
      <c r="G54" s="55"/>
      <c r="H54" s="55"/>
      <c r="I54" s="55"/>
      <c r="J54" s="55"/>
      <c r="K54" s="88"/>
      <c r="L54" s="55"/>
      <c r="N54" s="55"/>
      <c r="O54" s="55"/>
      <c r="P54" s="55"/>
      <c r="Q54" s="55"/>
      <c r="R54" s="55"/>
      <c r="S54" s="55"/>
      <c r="T54" s="55"/>
    </row>
    <row r="55" spans="1:20">
      <c r="A55" s="55"/>
      <c r="B55" s="80"/>
      <c r="C55" s="55"/>
      <c r="D55" s="55"/>
      <c r="E55" s="55"/>
      <c r="F55" s="55"/>
      <c r="G55" s="55"/>
      <c r="H55" s="55"/>
      <c r="I55" s="55"/>
      <c r="J55" s="55"/>
      <c r="K55" s="89"/>
      <c r="L55" s="71"/>
      <c r="M55" s="90"/>
      <c r="N55" s="55"/>
      <c r="O55" s="55"/>
      <c r="P55" s="55"/>
      <c r="Q55" s="55"/>
      <c r="R55" s="55"/>
      <c r="S55" s="55"/>
      <c r="T55" s="55"/>
    </row>
    <row r="56" spans="1:20">
      <c r="A56" s="55"/>
      <c r="B56" s="80"/>
      <c r="C56" s="55"/>
      <c r="D56" s="55"/>
      <c r="E56" s="55"/>
      <c r="F56" s="55"/>
      <c r="G56" s="55"/>
      <c r="H56" s="55"/>
      <c r="I56" s="55"/>
      <c r="J56" s="55"/>
      <c r="K56" s="89"/>
      <c r="L56" s="71"/>
      <c r="M56" s="90"/>
      <c r="N56" s="55"/>
      <c r="O56" s="55"/>
      <c r="P56" s="55"/>
      <c r="Q56" s="55"/>
      <c r="R56" s="55"/>
      <c r="S56" s="55"/>
      <c r="T56" s="55"/>
    </row>
    <row r="57" spans="1:20">
      <c r="A57" s="55"/>
      <c r="B57" s="80"/>
      <c r="C57" s="55"/>
      <c r="D57" s="55"/>
      <c r="E57" s="55"/>
      <c r="F57" s="55"/>
      <c r="G57" s="55"/>
      <c r="H57" s="55"/>
      <c r="I57" s="55"/>
      <c r="K57" s="89"/>
      <c r="L57" s="71"/>
      <c r="M57" s="90"/>
      <c r="N57" s="55"/>
      <c r="Q57" s="55"/>
      <c r="R57" s="55"/>
      <c r="S57" s="55"/>
      <c r="T57" s="55"/>
    </row>
    <row r="58" spans="1:20">
      <c r="A58" s="55"/>
      <c r="B58" s="80"/>
      <c r="C58" s="55"/>
      <c r="D58" s="55"/>
      <c r="E58" s="55"/>
      <c r="F58" s="55"/>
      <c r="G58" s="55"/>
      <c r="H58" s="55"/>
      <c r="I58" s="55"/>
      <c r="K58" s="89"/>
      <c r="L58" s="71"/>
      <c r="M58" s="90"/>
      <c r="N58" s="55"/>
      <c r="Q58" s="55"/>
      <c r="R58" s="55"/>
      <c r="S58" s="55"/>
      <c r="T58" s="55"/>
    </row>
    <row r="59" spans="1:20">
      <c r="A59" s="55"/>
      <c r="B59" s="80"/>
      <c r="C59" s="55"/>
      <c r="D59" s="55"/>
      <c r="E59" s="55"/>
      <c r="F59" s="55"/>
      <c r="G59" s="55"/>
      <c r="H59" s="55"/>
      <c r="I59" s="55"/>
      <c r="K59" s="89"/>
      <c r="L59" s="91"/>
      <c r="M59" s="90"/>
      <c r="N59" s="55"/>
      <c r="Q59" s="55"/>
      <c r="R59" s="55"/>
      <c r="S59" s="55"/>
      <c r="T59" s="55"/>
    </row>
    <row r="60" spans="1:20">
      <c r="A60" s="55"/>
      <c r="B60" s="80"/>
      <c r="C60" s="55"/>
      <c r="D60" s="55"/>
      <c r="E60" s="55"/>
      <c r="F60" s="55"/>
      <c r="G60" s="55"/>
      <c r="H60" s="55"/>
      <c r="I60" s="55"/>
      <c r="K60" s="89"/>
      <c r="L60" s="71"/>
      <c r="M60" s="90"/>
      <c r="N60" s="55"/>
      <c r="Q60" s="55"/>
      <c r="R60" s="55"/>
      <c r="S60" s="55"/>
      <c r="T60" s="55"/>
    </row>
    <row r="61" spans="1:20">
      <c r="A61" s="55"/>
      <c r="B61" s="80"/>
      <c r="C61" s="55"/>
      <c r="D61" s="55"/>
      <c r="E61" s="55"/>
      <c r="F61" s="55"/>
      <c r="G61" s="55"/>
      <c r="H61" s="55"/>
      <c r="I61" s="55"/>
      <c r="K61" s="89"/>
      <c r="L61" s="71"/>
      <c r="M61" s="90"/>
      <c r="N61" s="55"/>
      <c r="Q61" s="55"/>
      <c r="R61" s="55"/>
      <c r="S61" s="55"/>
      <c r="T61" s="55"/>
    </row>
    <row r="62" spans="1:20">
      <c r="A62" s="55"/>
      <c r="B62" s="80"/>
      <c r="C62" s="55"/>
      <c r="D62" s="55"/>
      <c r="E62" s="55"/>
      <c r="F62" s="55"/>
      <c r="G62" s="55"/>
      <c r="H62" s="55"/>
      <c r="I62" s="55"/>
      <c r="K62" s="89"/>
      <c r="L62" s="71"/>
      <c r="M62" s="90"/>
      <c r="N62" s="55"/>
      <c r="Q62" s="55"/>
      <c r="R62" s="55"/>
      <c r="S62" s="55"/>
      <c r="T62" s="55"/>
    </row>
    <row r="63" spans="1:20">
      <c r="A63" s="55"/>
      <c r="B63" s="80"/>
      <c r="C63" s="55"/>
      <c r="D63" s="55"/>
      <c r="E63" s="55"/>
      <c r="F63" s="55"/>
      <c r="G63" s="55"/>
      <c r="H63" s="55"/>
      <c r="I63" s="55"/>
      <c r="K63" s="89"/>
      <c r="L63" s="71"/>
      <c r="M63" s="90"/>
      <c r="N63" s="55"/>
      <c r="Q63" s="55"/>
      <c r="R63" s="55"/>
      <c r="S63" s="55"/>
      <c r="T63" s="55"/>
    </row>
    <row r="64" spans="1:20">
      <c r="A64" s="55"/>
      <c r="B64" s="80"/>
      <c r="C64" s="55"/>
      <c r="D64" s="55"/>
      <c r="E64" s="55"/>
      <c r="F64" s="55"/>
      <c r="G64" s="55"/>
      <c r="H64" s="55"/>
      <c r="I64" s="55"/>
      <c r="K64" s="89"/>
      <c r="L64" s="71"/>
      <c r="M64" s="90"/>
      <c r="N64" s="55"/>
      <c r="Q64" s="55"/>
      <c r="R64" s="55"/>
      <c r="S64" s="55"/>
      <c r="T64" s="55"/>
    </row>
    <row r="65" spans="1:20">
      <c r="A65" s="55"/>
      <c r="B65" s="80"/>
      <c r="C65" s="55"/>
      <c r="D65" s="55"/>
      <c r="E65" s="55"/>
      <c r="F65" s="55"/>
      <c r="G65" s="55"/>
      <c r="H65" s="55"/>
      <c r="I65" s="55"/>
      <c r="K65" s="89"/>
      <c r="L65" s="71"/>
      <c r="M65" s="90"/>
      <c r="N65" s="55"/>
      <c r="Q65" s="55"/>
      <c r="R65" s="55"/>
      <c r="S65" s="55"/>
      <c r="T65" s="55"/>
    </row>
    <row r="66" spans="1:20">
      <c r="A66" s="55"/>
      <c r="B66" s="80"/>
      <c r="C66" s="55"/>
      <c r="D66" s="55"/>
      <c r="E66" s="55"/>
      <c r="F66" s="55"/>
      <c r="G66" s="55"/>
      <c r="H66" s="55"/>
      <c r="I66" s="55"/>
      <c r="K66" s="89"/>
      <c r="L66" s="71"/>
      <c r="M66" s="90"/>
      <c r="N66" s="55"/>
      <c r="Q66" s="55"/>
      <c r="R66" s="55"/>
      <c r="S66" s="55"/>
      <c r="T66" s="55"/>
    </row>
    <row r="67" spans="1:20">
      <c r="A67" s="55"/>
      <c r="B67" s="80"/>
      <c r="C67" s="55"/>
      <c r="D67" s="55"/>
      <c r="E67" s="55"/>
      <c r="F67" s="55"/>
      <c r="G67" s="55"/>
      <c r="H67" s="55"/>
      <c r="I67" s="55"/>
      <c r="K67" s="89"/>
      <c r="L67" s="71"/>
      <c r="M67" s="90"/>
      <c r="N67" s="55"/>
      <c r="Q67" s="55"/>
      <c r="R67" s="55"/>
      <c r="S67" s="55"/>
      <c r="T67" s="55"/>
    </row>
    <row r="68" spans="1:20">
      <c r="A68" s="55"/>
      <c r="B68" s="80"/>
      <c r="C68" s="55"/>
      <c r="D68" s="55"/>
      <c r="E68" s="55"/>
      <c r="F68" s="55"/>
      <c r="G68" s="55"/>
      <c r="H68" s="55"/>
      <c r="I68" s="55"/>
      <c r="K68" s="89"/>
      <c r="L68" s="71"/>
      <c r="M68" s="90"/>
      <c r="N68" s="55"/>
      <c r="Q68" s="55"/>
      <c r="R68" s="55"/>
      <c r="S68" s="55"/>
      <c r="T68" s="55"/>
    </row>
    <row r="69" spans="1:20">
      <c r="A69" s="55"/>
      <c r="B69" s="80"/>
      <c r="C69" s="55"/>
      <c r="D69" s="55"/>
      <c r="E69" s="55"/>
      <c r="F69" s="55"/>
      <c r="G69" s="55"/>
      <c r="H69" s="55"/>
      <c r="I69" s="55"/>
      <c r="K69" s="89"/>
      <c r="L69" s="71"/>
      <c r="M69" s="90"/>
      <c r="N69" s="55"/>
      <c r="Q69" s="55"/>
      <c r="R69" s="55"/>
      <c r="S69" s="55"/>
      <c r="T69" s="55"/>
    </row>
    <row r="70" spans="1:20">
      <c r="A70" s="55"/>
      <c r="B70" s="80"/>
      <c r="C70" s="55"/>
      <c r="D70" s="55"/>
      <c r="E70" s="55"/>
      <c r="F70" s="55"/>
      <c r="G70" s="55"/>
      <c r="H70" s="55"/>
      <c r="I70" s="55"/>
      <c r="K70" s="89"/>
      <c r="L70" s="71"/>
      <c r="M70" s="90"/>
      <c r="N70" s="55"/>
      <c r="Q70" s="55"/>
      <c r="R70" s="55"/>
      <c r="S70" s="55"/>
      <c r="T70" s="55"/>
    </row>
    <row r="71" spans="1:20">
      <c r="A71" s="55"/>
      <c r="B71" s="80"/>
      <c r="C71" s="55"/>
      <c r="D71" s="55"/>
      <c r="E71" s="55"/>
      <c r="F71" s="55"/>
      <c r="G71" s="55"/>
      <c r="H71" s="55"/>
      <c r="I71" s="55"/>
      <c r="K71" s="89"/>
      <c r="L71" s="71"/>
      <c r="M71" s="90"/>
      <c r="N71" s="55"/>
      <c r="Q71" s="55"/>
      <c r="R71" s="55"/>
      <c r="S71" s="55"/>
      <c r="T71" s="55"/>
    </row>
    <row r="72" spans="1:20">
      <c r="A72" s="55"/>
      <c r="B72" s="80"/>
      <c r="C72" s="55"/>
      <c r="D72" s="55"/>
      <c r="E72" s="55"/>
      <c r="F72" s="55"/>
      <c r="G72" s="55"/>
      <c r="H72" s="55"/>
      <c r="I72" s="55"/>
      <c r="K72" s="89"/>
      <c r="L72" s="71"/>
      <c r="M72" s="90"/>
      <c r="N72" s="55"/>
      <c r="Q72" s="55"/>
      <c r="R72" s="55"/>
      <c r="S72" s="55"/>
      <c r="T72" s="55"/>
    </row>
    <row r="73" spans="1:20">
      <c r="A73" s="55"/>
      <c r="B73" s="80"/>
      <c r="C73" s="55"/>
      <c r="D73" s="55"/>
      <c r="E73" s="55"/>
      <c r="F73" s="55"/>
      <c r="G73" s="55"/>
      <c r="H73" s="55"/>
      <c r="I73" s="55"/>
      <c r="K73" s="89"/>
      <c r="L73" s="71"/>
      <c r="M73" s="90"/>
      <c r="N73" s="55"/>
      <c r="Q73" s="55"/>
      <c r="R73" s="55"/>
      <c r="S73" s="55"/>
      <c r="T73" s="55"/>
    </row>
    <row r="74" spans="1:20">
      <c r="A74" s="55"/>
      <c r="B74" s="80"/>
      <c r="C74" s="55"/>
      <c r="D74" s="55"/>
      <c r="E74" s="55"/>
      <c r="F74" s="55"/>
      <c r="G74" s="55"/>
      <c r="H74" s="55"/>
      <c r="I74" s="55"/>
      <c r="K74" s="89"/>
      <c r="L74" s="71"/>
      <c r="M74" s="90"/>
      <c r="N74" s="55"/>
      <c r="Q74" s="55"/>
      <c r="R74" s="55"/>
      <c r="S74" s="55"/>
      <c r="T74" s="55"/>
    </row>
    <row r="75" spans="1:20">
      <c r="A75" s="55"/>
      <c r="B75" s="80"/>
      <c r="C75" s="55"/>
      <c r="D75" s="55"/>
      <c r="E75" s="55"/>
      <c r="F75" s="55"/>
      <c r="G75" s="55"/>
      <c r="H75" s="55"/>
      <c r="I75" s="55"/>
      <c r="K75" s="89"/>
      <c r="L75" s="71"/>
      <c r="M75" s="90"/>
      <c r="N75" s="55"/>
      <c r="Q75" s="55"/>
      <c r="R75" s="55"/>
      <c r="S75" s="55"/>
      <c r="T75" s="55"/>
    </row>
    <row r="76" spans="1:20">
      <c r="A76" s="55"/>
      <c r="B76" s="80"/>
      <c r="C76" s="55"/>
      <c r="D76" s="55"/>
      <c r="E76" s="55"/>
      <c r="F76" s="55"/>
      <c r="G76" s="55"/>
      <c r="H76" s="55"/>
      <c r="I76" s="55"/>
      <c r="K76" s="89"/>
      <c r="L76" s="71"/>
      <c r="M76" s="90"/>
      <c r="N76" s="55"/>
      <c r="Q76" s="55"/>
      <c r="R76" s="55"/>
      <c r="S76" s="55"/>
      <c r="T76" s="55"/>
    </row>
    <row r="77" spans="1:20">
      <c r="A77" s="55"/>
      <c r="B77" s="80"/>
      <c r="C77" s="55"/>
      <c r="D77" s="55"/>
      <c r="E77" s="55"/>
      <c r="F77" s="55"/>
      <c r="G77" s="55"/>
      <c r="H77" s="55"/>
      <c r="I77" s="55"/>
      <c r="K77" s="89"/>
      <c r="L77" s="71"/>
      <c r="M77" s="90"/>
      <c r="N77" s="55"/>
      <c r="Q77" s="55"/>
      <c r="R77" s="55"/>
      <c r="S77" s="55"/>
      <c r="T77" s="55"/>
    </row>
    <row r="78" spans="1:20">
      <c r="A78" s="55"/>
      <c r="B78" s="80"/>
      <c r="C78" s="55"/>
      <c r="D78" s="55"/>
      <c r="E78" s="55"/>
      <c r="F78" s="55"/>
      <c r="G78" s="55"/>
      <c r="H78" s="55"/>
      <c r="I78" s="55"/>
      <c r="K78" s="89"/>
      <c r="L78" s="71"/>
      <c r="M78" s="90"/>
      <c r="N78" s="55"/>
      <c r="Q78" s="55"/>
      <c r="R78" s="55"/>
      <c r="S78" s="55"/>
      <c r="T78" s="55"/>
    </row>
    <row r="79" spans="1:20">
      <c r="A79" s="55"/>
      <c r="B79" s="80"/>
      <c r="C79" s="55"/>
      <c r="D79" s="55"/>
      <c r="E79" s="55"/>
      <c r="F79" s="55"/>
      <c r="G79" s="55"/>
      <c r="H79" s="55"/>
      <c r="I79" s="55"/>
      <c r="K79" s="89"/>
      <c r="L79" s="71"/>
      <c r="M79" s="90"/>
      <c r="N79" s="55"/>
      <c r="Q79" s="55"/>
      <c r="R79" s="55"/>
      <c r="S79" s="55"/>
      <c r="T79" s="55"/>
    </row>
    <row r="80" spans="1:20">
      <c r="A80" s="55"/>
      <c r="B80" s="80"/>
      <c r="C80" s="55"/>
      <c r="D80" s="55"/>
      <c r="E80" s="55"/>
      <c r="F80" s="55"/>
      <c r="G80" s="55"/>
      <c r="H80" s="55"/>
      <c r="I80" s="55"/>
      <c r="K80" s="89"/>
      <c r="L80" s="71"/>
      <c r="M80" s="90"/>
      <c r="N80" s="55"/>
      <c r="Q80" s="55"/>
      <c r="R80" s="55"/>
      <c r="S80" s="55"/>
      <c r="T80" s="55"/>
    </row>
    <row r="81" spans="1:20">
      <c r="A81" s="55"/>
      <c r="B81" s="80"/>
      <c r="C81" s="55"/>
      <c r="D81" s="55"/>
      <c r="E81" s="55"/>
      <c r="F81" s="55"/>
      <c r="G81" s="55"/>
      <c r="H81" s="55"/>
      <c r="I81" s="55"/>
      <c r="K81" s="89"/>
      <c r="L81" s="71"/>
      <c r="M81" s="90"/>
      <c r="N81" s="55"/>
      <c r="Q81" s="55"/>
      <c r="R81" s="55"/>
      <c r="S81" s="55"/>
      <c r="T81" s="55"/>
    </row>
    <row r="82" spans="1:20">
      <c r="A82" s="55"/>
      <c r="B82" s="80"/>
      <c r="C82" s="55"/>
      <c r="D82" s="55"/>
      <c r="E82" s="55"/>
      <c r="F82" s="55"/>
      <c r="G82" s="55"/>
      <c r="H82" s="55"/>
      <c r="I82" s="55"/>
      <c r="K82" s="89"/>
      <c r="L82" s="71"/>
      <c r="M82" s="90"/>
      <c r="N82" s="55"/>
      <c r="Q82" s="55"/>
      <c r="R82" s="55"/>
      <c r="S82" s="55"/>
      <c r="T82" s="55"/>
    </row>
    <row r="83" spans="1:20">
      <c r="A83" s="55"/>
      <c r="B83" s="80"/>
      <c r="C83" s="55"/>
      <c r="D83" s="55"/>
      <c r="E83" s="55"/>
      <c r="F83" s="55"/>
      <c r="G83" s="55"/>
      <c r="H83" s="55"/>
      <c r="I83" s="55"/>
      <c r="K83" s="89"/>
      <c r="L83" s="71"/>
      <c r="M83" s="90"/>
      <c r="N83" s="55"/>
      <c r="Q83" s="55"/>
      <c r="R83" s="55"/>
      <c r="S83" s="55"/>
      <c r="T83" s="55"/>
    </row>
    <row r="84" spans="1:20">
      <c r="A84" s="55"/>
      <c r="B84" s="80"/>
      <c r="C84" s="55"/>
      <c r="D84" s="55"/>
      <c r="E84" s="55"/>
      <c r="F84" s="55"/>
      <c r="G84" s="55"/>
      <c r="H84" s="55"/>
      <c r="I84" s="55"/>
      <c r="K84" s="89"/>
      <c r="L84" s="71"/>
      <c r="M84" s="90"/>
      <c r="N84" s="55"/>
      <c r="Q84" s="55"/>
      <c r="R84" s="55"/>
      <c r="S84" s="55"/>
      <c r="T84" s="55"/>
    </row>
    <row r="85" spans="1:20">
      <c r="A85" s="55"/>
      <c r="B85" s="80"/>
      <c r="C85" s="55"/>
      <c r="D85" s="55"/>
      <c r="E85" s="55"/>
      <c r="F85" s="55"/>
      <c r="G85" s="55"/>
      <c r="H85" s="55"/>
      <c r="I85" s="55"/>
      <c r="K85" s="89"/>
      <c r="L85" s="71"/>
      <c r="M85" s="90"/>
      <c r="N85" s="55"/>
      <c r="Q85" s="55"/>
      <c r="R85" s="55"/>
      <c r="S85" s="55"/>
      <c r="T85" s="55"/>
    </row>
    <row r="86" spans="1:20">
      <c r="A86" s="55"/>
      <c r="B86" s="80"/>
      <c r="C86" s="55"/>
      <c r="D86" s="55"/>
      <c r="E86" s="55"/>
      <c r="F86" s="55"/>
      <c r="G86" s="55"/>
      <c r="H86" s="55"/>
      <c r="I86" s="55"/>
      <c r="K86" s="89"/>
      <c r="L86" s="71"/>
      <c r="M86" s="90"/>
      <c r="N86" s="55"/>
      <c r="Q86" s="55"/>
      <c r="R86" s="55"/>
      <c r="S86" s="55"/>
      <c r="T86" s="55"/>
    </row>
    <row r="87" spans="1:20">
      <c r="A87" s="55"/>
      <c r="B87" s="80"/>
      <c r="C87" s="55"/>
      <c r="D87" s="55"/>
      <c r="E87" s="55"/>
      <c r="F87" s="55"/>
      <c r="G87" s="55"/>
      <c r="H87" s="55"/>
      <c r="I87" s="55"/>
      <c r="K87" s="89"/>
      <c r="L87" s="71"/>
      <c r="M87" s="90"/>
      <c r="N87" s="55"/>
      <c r="Q87" s="55"/>
      <c r="R87" s="55"/>
      <c r="S87" s="55"/>
      <c r="T87" s="55"/>
    </row>
    <row r="88" spans="1:20">
      <c r="A88" s="55"/>
      <c r="B88" s="80"/>
      <c r="C88" s="55"/>
      <c r="D88" s="55"/>
      <c r="E88" s="55"/>
      <c r="F88" s="55"/>
      <c r="G88" s="55"/>
      <c r="H88" s="55"/>
      <c r="I88" s="55"/>
      <c r="K88" s="89"/>
      <c r="L88" s="71"/>
      <c r="M88" s="90"/>
      <c r="N88" s="55"/>
      <c r="Q88" s="55"/>
      <c r="R88" s="55"/>
      <c r="S88" s="55"/>
      <c r="T88" s="55"/>
    </row>
    <row r="89" spans="1:20">
      <c r="A89" s="55"/>
      <c r="B89" s="80"/>
      <c r="C89" s="55"/>
      <c r="D89" s="55"/>
      <c r="E89" s="55"/>
      <c r="F89" s="55"/>
      <c r="G89" s="55"/>
      <c r="H89" s="55"/>
      <c r="I89" s="55"/>
      <c r="K89" s="89"/>
      <c r="L89" s="71"/>
      <c r="M89" s="90"/>
      <c r="N89" s="55"/>
      <c r="Q89" s="55"/>
      <c r="R89" s="55"/>
      <c r="S89" s="55"/>
      <c r="T89" s="55"/>
    </row>
    <row r="90" spans="1:20">
      <c r="A90" s="55"/>
      <c r="B90" s="80"/>
      <c r="C90" s="55"/>
      <c r="D90" s="55"/>
      <c r="E90" s="55"/>
      <c r="F90" s="55"/>
      <c r="G90" s="55"/>
      <c r="H90" s="55"/>
      <c r="I90" s="55"/>
      <c r="K90" s="89"/>
      <c r="L90" s="71"/>
      <c r="M90" s="90"/>
      <c r="N90" s="55"/>
      <c r="Q90" s="55"/>
      <c r="R90" s="55"/>
      <c r="S90" s="55"/>
      <c r="T90" s="55"/>
    </row>
    <row r="91" spans="1:20">
      <c r="A91" s="55"/>
      <c r="B91" s="80"/>
      <c r="C91" s="55"/>
      <c r="D91" s="55"/>
      <c r="E91" s="55"/>
      <c r="F91" s="55"/>
      <c r="G91" s="55"/>
      <c r="H91" s="55"/>
      <c r="I91" s="55"/>
      <c r="K91" s="89"/>
      <c r="L91" s="71"/>
      <c r="M91" s="90"/>
      <c r="N91" s="55"/>
      <c r="Q91" s="55"/>
      <c r="R91" s="55"/>
      <c r="S91" s="55"/>
      <c r="T91" s="55"/>
    </row>
    <row r="92" spans="1:20">
      <c r="A92" s="55"/>
      <c r="B92" s="80"/>
      <c r="C92" s="55"/>
      <c r="D92" s="55"/>
      <c r="E92" s="55"/>
      <c r="F92" s="55"/>
      <c r="G92" s="55"/>
      <c r="H92" s="55"/>
      <c r="I92" s="55"/>
      <c r="K92" s="48"/>
      <c r="L92" s="71"/>
      <c r="M92" s="55"/>
      <c r="N92" s="55"/>
      <c r="Q92" s="55"/>
      <c r="R92" s="55"/>
      <c r="S92" s="55"/>
      <c r="T92" s="55"/>
    </row>
    <row r="93" spans="1:20">
      <c r="A93" s="55"/>
      <c r="B93" s="80"/>
      <c r="C93" s="55"/>
      <c r="D93" s="55"/>
      <c r="E93" s="55"/>
      <c r="F93" s="55"/>
      <c r="G93" s="55"/>
      <c r="H93" s="55"/>
      <c r="I93" s="55"/>
      <c r="L93" s="55"/>
      <c r="M93" s="55"/>
      <c r="N93" s="55"/>
      <c r="Q93" s="55"/>
      <c r="R93" s="55"/>
      <c r="S93" s="55"/>
      <c r="T93" s="55"/>
    </row>
    <row r="94" spans="1:20">
      <c r="A94" s="55"/>
      <c r="B94" s="80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>
      <c r="A95" s="55"/>
      <c r="B95" s="80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0">
      <c r="A96" s="55"/>
      <c r="B96" s="80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>
      <c r="A97" s="55"/>
      <c r="B97" s="80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1:20">
      <c r="A98" s="55"/>
      <c r="B98" s="80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1:20">
      <c r="A99" s="55"/>
      <c r="B99" s="80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>
      <c r="A100" s="55"/>
      <c r="B100" s="80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>
      <c r="A101" s="55"/>
      <c r="B101" s="80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>
      <c r="A102" s="55"/>
      <c r="B102" s="80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>
      <c r="A103" s="55"/>
      <c r="B103" s="80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>
      <c r="A104" s="55"/>
      <c r="B104" s="80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>
      <c r="A105" s="55"/>
      <c r="B105" s="80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>
      <c r="A106" s="55"/>
      <c r="B106" s="80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>
      <c r="A107" s="55"/>
      <c r="B107" s="80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>
      <c r="A108" s="55"/>
      <c r="B108" s="80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>
      <c r="A109" s="55"/>
      <c r="B109" s="80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>
      <c r="A110" s="55"/>
      <c r="B110" s="80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>
      <c r="A111" s="55"/>
      <c r="B111" s="80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>
      <c r="A112" s="55"/>
      <c r="B112" s="80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>
      <c r="A113" s="55"/>
      <c r="B113" s="80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>
      <c r="A114" s="55"/>
      <c r="B114" s="80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>
      <c r="A115" s="55"/>
      <c r="B115" s="80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>
      <c r="A116" s="55"/>
      <c r="B116" s="80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>
      <c r="A117" s="55"/>
      <c r="B117" s="80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>
      <c r="A118" s="55"/>
      <c r="B118" s="80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>
      <c r="A119" s="55"/>
      <c r="B119" s="80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>
      <c r="A120" s="55"/>
      <c r="B120" s="80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>
      <c r="A121" s="55"/>
      <c r="B121" s="80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>
      <c r="A122" s="55"/>
      <c r="B122" s="80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>
      <c r="A123" s="55"/>
      <c r="B123" s="80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>
      <c r="A124" s="55"/>
      <c r="B124" s="80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>
      <c r="A125" s="55"/>
      <c r="B125" s="80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>
      <c r="A126" s="55"/>
      <c r="B126" s="80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>
      <c r="A127" s="55"/>
      <c r="B127" s="80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>
      <c r="A128" s="55"/>
      <c r="B128" s="80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>
      <c r="A129" s="55"/>
      <c r="B129" s="80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1:20">
      <c r="A130" s="55"/>
      <c r="B130" s="80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1:20">
      <c r="A131" s="55"/>
      <c r="B131" s="80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1:20">
      <c r="A132" s="55"/>
      <c r="B132" s="80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1:20">
      <c r="A133" s="55"/>
      <c r="B133" s="80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>
      <c r="A134" s="55"/>
      <c r="B134" s="80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>
      <c r="A135" s="55"/>
      <c r="B135" s="80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1:20">
      <c r="A136" s="55"/>
      <c r="B136" s="80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1:20">
      <c r="A137" s="55"/>
      <c r="B137" s="80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>
      <c r="A138" s="55"/>
      <c r="B138" s="80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>
      <c r="A139" s="55"/>
      <c r="B139" s="80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0">
      <c r="A140" s="55"/>
      <c r="B140" s="80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1:20">
      <c r="A141" s="55"/>
      <c r="B141" s="80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1:20">
      <c r="A142" s="55"/>
      <c r="B142" s="80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1:20">
      <c r="A143" s="55"/>
      <c r="B143" s="80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1:20">
      <c r="A144" s="55"/>
      <c r="B144" s="80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1:20">
      <c r="A145" s="55"/>
      <c r="B145" s="80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>
      <c r="A146" s="55"/>
      <c r="B146" s="80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1:20">
      <c r="A147" s="55"/>
      <c r="B147" s="80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1:20">
      <c r="A148" s="55"/>
      <c r="B148" s="80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1:20">
      <c r="A149" s="55"/>
      <c r="B149" s="80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1:20">
      <c r="A150" s="55"/>
      <c r="B150" s="80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0">
      <c r="A151" s="55"/>
      <c r="B151" s="80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1:20">
      <c r="A152" s="55"/>
      <c r="B152" s="80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1:20">
      <c r="A153" s="55"/>
      <c r="B153" s="80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1:20">
      <c r="A154" s="55"/>
      <c r="B154" s="80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1:20">
      <c r="A155" s="55"/>
      <c r="B155" s="80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1:20">
      <c r="A156" s="55"/>
      <c r="B156" s="80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1:20">
      <c r="A157" s="55"/>
      <c r="B157" s="80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1:20">
      <c r="A158" s="55"/>
      <c r="B158" s="80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>
      <c r="A159" s="55"/>
      <c r="B159" s="80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1:20">
      <c r="A160" s="55"/>
      <c r="B160" s="80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>
      <c r="A161" s="55"/>
      <c r="B161" s="80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>
      <c r="A162" s="55"/>
      <c r="B162" s="80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>
      <c r="A163" s="55"/>
      <c r="B163" s="80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>
      <c r="A164" s="55"/>
      <c r="B164" s="80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>
      <c r="A165" s="55"/>
      <c r="B165" s="80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>
      <c r="A166" s="55"/>
      <c r="B166" s="80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>
      <c r="A167" s="55"/>
      <c r="B167" s="80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  <row r="168" spans="1:20">
      <c r="A168" s="55"/>
      <c r="B168" s="80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</row>
    <row r="169" spans="1:20">
      <c r="A169" s="55"/>
      <c r="B169" s="80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>
      <c r="A170" s="55"/>
      <c r="B170" s="80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0">
      <c r="A171" s="55"/>
      <c r="B171" s="80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  <row r="172" spans="1:20">
      <c r="A172" s="55"/>
      <c r="B172" s="80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</row>
    <row r="173" spans="1:20">
      <c r="A173" s="55"/>
      <c r="B173" s="80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</row>
    <row r="174" spans="1:20">
      <c r="A174" s="55"/>
      <c r="B174" s="80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</row>
    <row r="175" spans="1:20">
      <c r="A175" s="55"/>
      <c r="B175" s="80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</row>
    <row r="176" spans="1:20">
      <c r="A176" s="55"/>
      <c r="B176" s="80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>
      <c r="A177" s="55"/>
      <c r="B177" s="80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>
      <c r="A178" s="55"/>
      <c r="B178" s="80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</row>
    <row r="179" spans="1:20">
      <c r="A179" s="55"/>
      <c r="B179" s="80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</row>
    <row r="180" spans="1:20">
      <c r="A180" s="55"/>
      <c r="B180" s="80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</row>
    <row r="181" spans="1:20">
      <c r="A181" s="55"/>
      <c r="B181" s="80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</row>
    <row r="182" spans="1:20">
      <c r="A182" s="55"/>
      <c r="B182" s="80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>
      <c r="A183" s="55"/>
      <c r="B183" s="80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</row>
    <row r="184" spans="1:20">
      <c r="A184" s="55"/>
      <c r="B184" s="80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</row>
    <row r="185" spans="1:20">
      <c r="A185" s="55"/>
      <c r="B185" s="80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</row>
    <row r="186" spans="1:20">
      <c r="A186" s="55"/>
      <c r="B186" s="80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</row>
    <row r="187" spans="1:20">
      <c r="A187" s="55"/>
      <c r="B187" s="80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</row>
    <row r="188" spans="1:20">
      <c r="A188" s="55"/>
      <c r="B188" s="80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</row>
    <row r="189" spans="1:20">
      <c r="A189" s="55"/>
      <c r="B189" s="80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</row>
    <row r="190" spans="1:20">
      <c r="A190" s="55"/>
      <c r="B190" s="80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</row>
    <row r="191" spans="1:20">
      <c r="A191" s="55"/>
      <c r="B191" s="80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</row>
    <row r="192" spans="1:20">
      <c r="A192" s="55"/>
      <c r="B192" s="80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</row>
    <row r="193" spans="1:20">
      <c r="A193" s="55"/>
      <c r="B193" s="80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</row>
    <row r="194" spans="1:20">
      <c r="A194" s="55"/>
      <c r="B194" s="80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  <row r="195" spans="1:20">
      <c r="A195" s="55"/>
      <c r="B195" s="80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</row>
    <row r="196" spans="1:20">
      <c r="A196" s="55"/>
      <c r="B196" s="80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</row>
    <row r="197" spans="1:20">
      <c r="A197" s="55"/>
      <c r="B197" s="80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</row>
    <row r="198" spans="1:20">
      <c r="A198" s="55"/>
      <c r="B198" s="80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>
      <c r="A199" s="55"/>
      <c r="B199" s="80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</row>
    <row r="200" spans="1:20">
      <c r="A200" s="55"/>
      <c r="B200" s="80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>
      <c r="A201" s="55"/>
      <c r="B201" s="80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</row>
    <row r="202" spans="1:20">
      <c r="A202" s="55"/>
      <c r="B202" s="80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</row>
    <row r="203" spans="1:20">
      <c r="A203" s="55"/>
      <c r="B203" s="80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</row>
    <row r="204" spans="1:20">
      <c r="A204" s="55"/>
      <c r="B204" s="80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</row>
    <row r="205" spans="1:20">
      <c r="A205" s="55"/>
      <c r="B205" s="80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</row>
    <row r="206" spans="1:20">
      <c r="A206" s="55"/>
      <c r="B206" s="80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</row>
    <row r="207" spans="1:20">
      <c r="A207" s="55"/>
      <c r="B207" s="80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</row>
    <row r="208" spans="1:20">
      <c r="A208" s="55"/>
      <c r="B208" s="80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</row>
    <row r="209" spans="1:20">
      <c r="A209" s="55"/>
      <c r="B209" s="80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</row>
    <row r="210" spans="1:20">
      <c r="A210" s="55"/>
      <c r="B210" s="80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</row>
    <row r="211" spans="1:20">
      <c r="A211" s="55"/>
      <c r="B211" s="80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</row>
    <row r="212" spans="1:20">
      <c r="A212" s="55"/>
      <c r="B212" s="80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>
      <c r="A213" s="55"/>
      <c r="B213" s="80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</row>
    <row r="214" spans="1:20">
      <c r="A214" s="55"/>
      <c r="B214" s="80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</row>
    <row r="215" spans="1:20">
      <c r="A215" s="55"/>
      <c r="B215" s="80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</row>
    <row r="216" spans="1:20">
      <c r="A216" s="55"/>
      <c r="B216" s="80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</row>
    <row r="217" spans="1:20">
      <c r="A217" s="55"/>
      <c r="B217" s="80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</row>
    <row r="218" spans="1:20">
      <c r="A218" s="55"/>
      <c r="B218" s="80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</row>
    <row r="219" spans="1:20">
      <c r="A219" s="55"/>
      <c r="B219" s="80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</row>
    <row r="220" spans="1:20">
      <c r="A220" s="55"/>
      <c r="B220" s="80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</row>
    <row r="221" spans="1:20">
      <c r="A221" s="55"/>
      <c r="B221" s="80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</row>
    <row r="222" spans="1:20">
      <c r="A222" s="55"/>
      <c r="B222" s="80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>
      <c r="A223" s="55"/>
      <c r="B223" s="80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>
      <c r="A224" s="55"/>
      <c r="B224" s="80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</row>
    <row r="225" spans="1:20">
      <c r="A225" s="55"/>
      <c r="B225" s="80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</row>
    <row r="226" spans="1:20">
      <c r="A226" s="55"/>
      <c r="B226" s="80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>
      <c r="A227" s="55"/>
      <c r="B227" s="80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>
      <c r="A228" s="55"/>
      <c r="B228" s="80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>
      <c r="A229" s="55"/>
      <c r="B229" s="80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</row>
    <row r="230" spans="1:20">
      <c r="A230" s="55"/>
      <c r="B230" s="80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>
      <c r="A231" s="55"/>
      <c r="B231" s="80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>
      <c r="A232" s="55"/>
      <c r="B232" s="80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>
      <c r="A233" s="55"/>
      <c r="B233" s="80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</row>
    <row r="234" spans="1:20">
      <c r="A234" s="55"/>
      <c r="B234" s="80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</row>
    <row r="235" spans="1:20">
      <c r="A235" s="55"/>
      <c r="B235" s="80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</row>
    <row r="236" spans="1:20">
      <c r="A236" s="55"/>
      <c r="B236" s="80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</row>
    <row r="237" spans="1:20">
      <c r="A237" s="55"/>
      <c r="B237" s="80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>
      <c r="A238" s="55"/>
      <c r="B238" s="80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</row>
    <row r="239" spans="1:20">
      <c r="A239" s="55"/>
      <c r="B239" s="80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>
      <c r="A240" s="55"/>
      <c r="B240" s="80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</row>
    <row r="241" spans="1:20">
      <c r="A241" s="55"/>
      <c r="B241" s="80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>
      <c r="A242" s="55"/>
      <c r="B242" s="80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</row>
    <row r="243" spans="1:20">
      <c r="A243" s="55"/>
      <c r="B243" s="80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</row>
    <row r="244" spans="1:20">
      <c r="A244" s="55"/>
      <c r="B244" s="80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>
      <c r="A245" s="55"/>
      <c r="B245" s="80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</row>
    <row r="246" spans="1:20">
      <c r="A246" s="55"/>
      <c r="B246" s="80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>
      <c r="A247" s="55"/>
      <c r="B247" s="80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  <row r="248" spans="1:20">
      <c r="A248" s="55"/>
      <c r="B248" s="80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</row>
    <row r="249" spans="1:20">
      <c r="A249" s="55"/>
      <c r="B249" s="80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</row>
    <row r="250" spans="1:20">
      <c r="A250" s="55"/>
      <c r="B250" s="80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</row>
    <row r="251" spans="1:20">
      <c r="A251" s="55"/>
      <c r="B251" s="80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</row>
    <row r="252" spans="1:20">
      <c r="A252" s="55"/>
      <c r="B252" s="80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>
      <c r="A253" s="55"/>
      <c r="B253" s="80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</row>
    <row r="254" spans="1:20">
      <c r="A254" s="55"/>
      <c r="B254" s="80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</row>
    <row r="255" spans="1:20">
      <c r="A255" s="55"/>
      <c r="B255" s="80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</row>
    <row r="256" spans="1:20">
      <c r="A256" s="55"/>
      <c r="B256" s="80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</row>
    <row r="257" spans="1:20">
      <c r="A257" s="55"/>
      <c r="B257" s="80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</row>
    <row r="258" spans="1:20">
      <c r="A258" s="55"/>
      <c r="B258" s="80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</row>
    <row r="259" spans="1:20">
      <c r="A259" s="55"/>
      <c r="B259" s="80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</row>
    <row r="260" spans="1:20">
      <c r="A260" s="55"/>
      <c r="B260" s="80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</row>
    <row r="261" spans="1:20">
      <c r="A261" s="55"/>
      <c r="B261" s="80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</row>
    <row r="262" spans="1:20">
      <c r="A262" s="55"/>
      <c r="B262" s="80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</row>
    <row r="263" spans="1:20">
      <c r="A263" s="55"/>
      <c r="B263" s="80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</row>
    <row r="264" spans="1:20">
      <c r="A264" s="55"/>
      <c r="B264" s="80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</row>
    <row r="265" spans="1:20">
      <c r="A265" s="55"/>
      <c r="B265" s="80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</row>
    <row r="266" spans="1:20">
      <c r="A266" s="55"/>
      <c r="B266" s="80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</row>
    <row r="267" spans="1:20">
      <c r="A267" s="55"/>
      <c r="B267" s="80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</row>
    <row r="268" spans="1:20">
      <c r="A268" s="55"/>
      <c r="B268" s="80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</row>
    <row r="269" spans="1:20">
      <c r="A269" s="55"/>
      <c r="B269" s="80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</row>
    <row r="270" spans="1:20">
      <c r="A270" s="55"/>
      <c r="B270" s="80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</row>
    <row r="271" spans="1:20">
      <c r="A271" s="55"/>
      <c r="B271" s="80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</row>
    <row r="272" spans="1:20">
      <c r="A272" s="55"/>
      <c r="B272" s="80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>
      <c r="A273" s="55"/>
      <c r="B273" s="80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>
      <c r="A274" s="55"/>
      <c r="B274" s="80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>
      <c r="A275" s="55"/>
      <c r="B275" s="80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>
      <c r="A276" s="55"/>
      <c r="B276" s="80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>
      <c r="A277" s="55"/>
      <c r="B277" s="80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>
      <c r="A278" s="55"/>
      <c r="B278" s="80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>
      <c r="A279" s="55"/>
      <c r="B279" s="80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>
      <c r="A280" s="55"/>
      <c r="B280" s="80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>
      <c r="A281" s="55"/>
      <c r="B281" s="80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>
      <c r="A282" s="55"/>
      <c r="B282" s="80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>
      <c r="A283" s="55"/>
      <c r="B283" s="80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>
      <c r="A284" s="55"/>
      <c r="B284" s="80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>
      <c r="A285" s="55"/>
      <c r="B285" s="80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1:20">
      <c r="A286" s="55"/>
      <c r="B286" s="80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</row>
    <row r="287" spans="1:20">
      <c r="A287" s="55"/>
      <c r="B287" s="80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</row>
    <row r="288" spans="1:20">
      <c r="A288" s="55"/>
      <c r="B288" s="80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1:20">
      <c r="A289" s="55"/>
      <c r="B289" s="80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1:20">
      <c r="A290" s="55"/>
      <c r="B290" s="80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>
      <c r="A291" s="55"/>
      <c r="B291" s="80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</row>
    <row r="292" spans="1:20">
      <c r="A292" s="55"/>
      <c r="B292" s="80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</row>
    <row r="293" spans="1:20">
      <c r="A293" s="55"/>
      <c r="B293" s="80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</row>
    <row r="294" spans="1:20">
      <c r="A294" s="55"/>
      <c r="B294" s="80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</row>
    <row r="295" spans="1:20">
      <c r="A295" s="55"/>
      <c r="B295" s="80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</row>
    <row r="296" spans="1:20">
      <c r="A296" s="55"/>
      <c r="B296" s="80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</row>
    <row r="297" spans="1:20">
      <c r="A297" s="55"/>
      <c r="B297" s="80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</row>
    <row r="298" spans="1:20">
      <c r="A298" s="55"/>
      <c r="B298" s="80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</row>
    <row r="299" spans="1:20">
      <c r="A299" s="55"/>
      <c r="B299" s="80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</row>
    <row r="300" spans="1:20">
      <c r="A300" s="55"/>
      <c r="B300" s="80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</row>
    <row r="301" spans="1:20">
      <c r="A301" s="55"/>
      <c r="B301" s="80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</row>
    <row r="302" spans="1:20">
      <c r="A302" s="55"/>
      <c r="B302" s="80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</row>
    <row r="303" spans="1:20">
      <c r="A303" s="55"/>
      <c r="B303" s="80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</row>
    <row r="304" spans="1:20">
      <c r="A304" s="55"/>
      <c r="B304" s="80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</row>
    <row r="305" spans="1:20">
      <c r="A305" s="55"/>
      <c r="B305" s="80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</row>
    <row r="306" spans="1:20">
      <c r="A306" s="55"/>
      <c r="B306" s="80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</row>
    <row r="307" spans="1:20">
      <c r="A307" s="55"/>
      <c r="B307" s="80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</row>
    <row r="308" spans="1:20">
      <c r="A308" s="55"/>
      <c r="B308" s="80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</row>
    <row r="309" spans="1:20">
      <c r="A309" s="55"/>
      <c r="B309" s="80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</row>
    <row r="310" spans="1:20">
      <c r="A310" s="55"/>
      <c r="B310" s="80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</row>
    <row r="311" spans="1:20">
      <c r="A311" s="55"/>
      <c r="B311" s="80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</row>
    <row r="312" spans="1:20">
      <c r="A312" s="55"/>
      <c r="B312" s="80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</row>
    <row r="313" spans="1:20">
      <c r="A313" s="55"/>
      <c r="B313" s="80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</row>
    <row r="314" spans="1:20">
      <c r="A314" s="55"/>
      <c r="B314" s="80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</row>
    <row r="315" spans="1:20">
      <c r="A315" s="55"/>
      <c r="B315" s="80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</row>
    <row r="316" spans="1:20">
      <c r="A316" s="55"/>
      <c r="B316" s="80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</row>
    <row r="317" spans="1:20">
      <c r="A317" s="55"/>
      <c r="B317" s="80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</row>
    <row r="318" spans="1:20">
      <c r="A318" s="55"/>
      <c r="B318" s="80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</row>
    <row r="319" spans="1:20">
      <c r="A319" s="55"/>
      <c r="B319" s="80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</row>
    <row r="320" spans="1:20">
      <c r="A320" s="55"/>
      <c r="B320" s="80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</row>
    <row r="321" spans="1:20">
      <c r="A321" s="55"/>
      <c r="B321" s="80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</row>
    <row r="322" spans="1:20">
      <c r="A322" s="55"/>
      <c r="B322" s="80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</row>
    <row r="323" spans="1:20">
      <c r="A323" s="55"/>
      <c r="B323" s="80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</row>
    <row r="324" spans="1:20">
      <c r="A324" s="55"/>
      <c r="B324" s="80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</row>
    <row r="325" spans="1:20">
      <c r="A325" s="55"/>
      <c r="B325" s="80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</row>
    <row r="326" spans="1:20">
      <c r="A326" s="55"/>
      <c r="B326" s="80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</row>
    <row r="327" spans="1:20">
      <c r="A327" s="55"/>
      <c r="B327" s="80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</row>
    <row r="328" spans="1:20">
      <c r="A328" s="55"/>
      <c r="B328" s="80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</row>
    <row r="329" spans="1:20">
      <c r="A329" s="55"/>
      <c r="B329" s="80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</row>
    <row r="330" spans="1:20">
      <c r="A330" s="55"/>
      <c r="B330" s="80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</row>
    <row r="331" spans="1:20">
      <c r="A331" s="55"/>
      <c r="B331" s="80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</row>
    <row r="332" spans="1:20">
      <c r="A332" s="55"/>
      <c r="B332" s="80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</row>
    <row r="333" spans="1:20">
      <c r="A333" s="55"/>
      <c r="B333" s="80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</row>
    <row r="334" spans="1:20">
      <c r="A334" s="55"/>
      <c r="B334" s="80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</row>
    <row r="335" spans="1:20">
      <c r="A335" s="55"/>
      <c r="B335" s="80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</row>
    <row r="336" spans="1:20">
      <c r="A336" s="55"/>
      <c r="B336" s="80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</row>
    <row r="337" spans="1:20">
      <c r="A337" s="55"/>
      <c r="B337" s="80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</row>
    <row r="338" spans="1:20">
      <c r="A338" s="55"/>
      <c r="B338" s="80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</row>
    <row r="339" spans="1:20">
      <c r="A339" s="55"/>
      <c r="B339" s="80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</row>
    <row r="340" spans="1:20">
      <c r="A340" s="55"/>
      <c r="B340" s="80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</row>
    <row r="341" spans="1:20">
      <c r="A341" s="55"/>
      <c r="B341" s="80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</row>
    <row r="342" spans="1:20">
      <c r="A342" s="55"/>
      <c r="B342" s="80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</row>
    <row r="343" spans="1:20">
      <c r="A343" s="55"/>
      <c r="B343" s="80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</row>
    <row r="344" spans="1:20">
      <c r="A344" s="55"/>
      <c r="B344" s="80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</row>
    <row r="345" spans="1:20">
      <c r="A345" s="55"/>
      <c r="B345" s="80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</row>
    <row r="346" spans="1:20">
      <c r="A346" s="55"/>
      <c r="B346" s="80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>
      <c r="A347" s="55"/>
      <c r="B347" s="80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>
      <c r="A348" s="55"/>
      <c r="B348" s="80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>
      <c r="A349" s="55"/>
      <c r="B349" s="80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>
      <c r="A350" s="55"/>
      <c r="B350" s="80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>
      <c r="A351" s="55"/>
      <c r="B351" s="80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>
      <c r="A352" s="55"/>
      <c r="B352" s="80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>
      <c r="A353" s="55"/>
      <c r="B353" s="80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>
      <c r="A354" s="55"/>
      <c r="B354" s="80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>
      <c r="A355" s="55"/>
      <c r="B355" s="80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>
      <c r="A356" s="55"/>
      <c r="B356" s="80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>
      <c r="A357" s="55"/>
      <c r="B357" s="80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>
      <c r="A358" s="55"/>
      <c r="B358" s="80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>
      <c r="A359" s="55"/>
      <c r="B359" s="80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>
      <c r="A360" s="55"/>
      <c r="B360" s="80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>
      <c r="A361" s="55"/>
      <c r="B361" s="80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>
      <c r="A362" s="55"/>
      <c r="B362" s="80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>
      <c r="A363" s="55"/>
      <c r="B363" s="80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>
      <c r="A364" s="55"/>
      <c r="B364" s="80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>
      <c r="A365" s="55"/>
      <c r="B365" s="80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>
      <c r="A366" s="55"/>
      <c r="B366" s="80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</row>
    <row r="367" spans="1:20">
      <c r="A367" s="55"/>
      <c r="B367" s="80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>
      <c r="A368" s="55"/>
      <c r="B368" s="80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>
      <c r="A369" s="55"/>
      <c r="B369" s="80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>
      <c r="A370" s="55"/>
      <c r="B370" s="80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>
      <c r="A371" s="55"/>
      <c r="B371" s="80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>
      <c r="A372" s="55"/>
      <c r="B372" s="80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>
      <c r="A373" s="55"/>
      <c r="B373" s="80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>
      <c r="A374" s="55"/>
      <c r="B374" s="80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>
      <c r="A375" s="55"/>
      <c r="B375" s="80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>
      <c r="A376" s="55"/>
      <c r="B376" s="80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>
      <c r="A377" s="55"/>
      <c r="B377" s="80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>
      <c r="A378" s="55"/>
      <c r="B378" s="80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>
      <c r="A379" s="55"/>
      <c r="B379" s="80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>
      <c r="A380" s="55"/>
      <c r="B380" s="80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>
      <c r="A381" s="55"/>
      <c r="B381" s="80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>
      <c r="A382" s="55"/>
      <c r="B382" s="80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>
      <c r="A383" s="55"/>
      <c r="B383" s="80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>
      <c r="A384" s="55"/>
      <c r="B384" s="80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>
      <c r="A385" s="55"/>
      <c r="B385" s="80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>
      <c r="A386" s="55"/>
      <c r="B386" s="80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>
      <c r="A387" s="55"/>
      <c r="B387" s="80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>
      <c r="A388" s="55"/>
      <c r="B388" s="80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>
      <c r="A389" s="55"/>
      <c r="B389" s="80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>
      <c r="A390" s="55"/>
      <c r="B390" s="80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>
      <c r="A391" s="55"/>
      <c r="B391" s="80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>
      <c r="A392" s="55"/>
      <c r="B392" s="80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>
      <c r="A393" s="55"/>
      <c r="B393" s="80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>
      <c r="A394" s="55"/>
      <c r="B394" s="80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>
      <c r="A395" s="55"/>
      <c r="B395" s="80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>
      <c r="A396" s="55"/>
      <c r="B396" s="80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>
      <c r="A397" s="55"/>
      <c r="B397" s="80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>
      <c r="A398" s="55"/>
      <c r="B398" s="80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>
      <c r="A399" s="55"/>
      <c r="B399" s="80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>
      <c r="A400" s="55"/>
      <c r="B400" s="80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>
      <c r="A401" s="55"/>
      <c r="B401" s="80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>
      <c r="A402" s="55"/>
      <c r="B402" s="80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>
      <c r="A403" s="55"/>
      <c r="B403" s="80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>
      <c r="A404" s="55"/>
      <c r="B404" s="80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>
      <c r="A405" s="55"/>
      <c r="B405" s="80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>
      <c r="A406" s="55"/>
      <c r="B406" s="80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>
      <c r="A407" s="55"/>
      <c r="B407" s="80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>
      <c r="A408" s="55"/>
      <c r="B408" s="80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>
      <c r="A409" s="55"/>
      <c r="B409" s="80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>
      <c r="A410" s="55"/>
      <c r="B410" s="80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>
      <c r="A411" s="55"/>
      <c r="B411" s="80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1:20">
      <c r="A412" s="55"/>
      <c r="B412" s="80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</row>
    <row r="413" spans="1:20">
      <c r="A413" s="55"/>
      <c r="B413" s="80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</row>
    <row r="414" spans="1:20">
      <c r="A414" s="55"/>
      <c r="B414" s="80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</row>
    <row r="415" spans="1:20">
      <c r="A415" s="55"/>
      <c r="B415" s="80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</row>
    <row r="416" spans="1:20">
      <c r="A416" s="55"/>
      <c r="B416" s="80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</row>
    <row r="417" spans="1:20">
      <c r="A417" s="55"/>
      <c r="B417" s="80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</row>
    <row r="418" spans="1:20">
      <c r="A418" s="55"/>
      <c r="B418" s="80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</row>
    <row r="419" spans="1:20">
      <c r="A419" s="55"/>
      <c r="B419" s="80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</row>
    <row r="420" spans="1:20">
      <c r="A420" s="55"/>
      <c r="B420" s="80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</row>
    <row r="421" spans="1:20">
      <c r="A421" s="55"/>
      <c r="B421" s="80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</row>
    <row r="422" spans="1:20">
      <c r="A422" s="55"/>
      <c r="B422" s="80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</row>
    <row r="423" spans="1:20">
      <c r="A423" s="55"/>
      <c r="B423" s="80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</row>
    <row r="424" spans="1:20">
      <c r="A424" s="55"/>
      <c r="B424" s="80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</row>
    <row r="425" spans="1:20">
      <c r="A425" s="55"/>
      <c r="B425" s="80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</row>
    <row r="426" spans="1:20">
      <c r="A426" s="55"/>
      <c r="B426" s="80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</row>
    <row r="427" spans="1:20">
      <c r="A427" s="55"/>
      <c r="B427" s="80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</row>
    <row r="428" spans="1:20">
      <c r="A428" s="55"/>
      <c r="B428" s="80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</row>
    <row r="429" spans="1:20">
      <c r="A429" s="55"/>
      <c r="B429" s="80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</row>
    <row r="430" spans="1:20">
      <c r="A430" s="55"/>
      <c r="B430" s="80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</row>
    <row r="431" spans="1:20">
      <c r="A431" s="55"/>
      <c r="B431" s="80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</row>
    <row r="432" spans="1:20">
      <c r="A432" s="55"/>
      <c r="B432" s="80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</row>
    <row r="433" spans="1:20">
      <c r="A433" s="55"/>
      <c r="B433" s="80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</row>
    <row r="434" spans="1:20">
      <c r="A434" s="55"/>
      <c r="B434" s="80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</row>
    <row r="435" spans="1:20">
      <c r="A435" s="55"/>
      <c r="B435" s="80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</row>
    <row r="436" spans="1:20">
      <c r="A436" s="55"/>
      <c r="B436" s="80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</row>
    <row r="437" spans="1:20">
      <c r="A437" s="55"/>
      <c r="B437" s="80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</row>
    <row r="438" spans="1:20">
      <c r="A438" s="55"/>
      <c r="B438" s="80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</row>
    <row r="439" spans="1:20">
      <c r="A439" s="55"/>
      <c r="B439" s="80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</row>
    <row r="440" spans="1:20">
      <c r="A440" s="55"/>
      <c r="B440" s="80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</row>
    <row r="441" spans="1:20">
      <c r="A441" s="55"/>
      <c r="B441" s="80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</row>
    <row r="442" spans="1:20">
      <c r="A442" s="55"/>
      <c r="B442" s="80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</row>
    <row r="443" spans="1:20">
      <c r="A443" s="55"/>
      <c r="B443" s="80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</row>
    <row r="444" spans="1:20">
      <c r="A444" s="55"/>
      <c r="B444" s="80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</row>
    <row r="445" spans="1:20">
      <c r="A445" s="55"/>
      <c r="B445" s="80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</row>
    <row r="446" spans="1:20">
      <c r="A446" s="55"/>
      <c r="B446" s="80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</row>
    <row r="447" spans="1:20">
      <c r="A447" s="55"/>
      <c r="B447" s="80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</row>
    <row r="448" spans="1:20">
      <c r="A448" s="55"/>
      <c r="B448" s="80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</row>
    <row r="449" spans="1:20">
      <c r="A449" s="55"/>
      <c r="B449" s="80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</row>
    <row r="450" spans="1:20">
      <c r="A450" s="55"/>
      <c r="B450" s="80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</row>
    <row r="451" spans="1:20">
      <c r="A451" s="55"/>
      <c r="B451" s="80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</row>
    <row r="452" spans="1:20">
      <c r="A452" s="55"/>
      <c r="B452" s="80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</row>
    <row r="453" spans="1:20">
      <c r="A453" s="55"/>
      <c r="B453" s="80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</row>
    <row r="454" spans="1:20">
      <c r="A454" s="55"/>
      <c r="B454" s="80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</row>
    <row r="455" spans="1:20">
      <c r="A455" s="55"/>
      <c r="B455" s="80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</row>
    <row r="456" spans="1:20">
      <c r="A456" s="55"/>
      <c r="B456" s="80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</row>
    <row r="457" spans="1:20">
      <c r="A457" s="55"/>
      <c r="B457" s="80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</row>
    <row r="458" spans="1:20">
      <c r="A458" s="55"/>
      <c r="B458" s="80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</row>
    <row r="459" spans="1:20">
      <c r="A459" s="55"/>
      <c r="B459" s="80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</row>
    <row r="460" spans="1:20">
      <c r="A460" s="55"/>
      <c r="B460" s="80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</row>
    <row r="461" spans="1:20">
      <c r="A461" s="55"/>
      <c r="B461" s="80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</row>
    <row r="462" spans="1:20">
      <c r="A462" s="55"/>
      <c r="B462" s="80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</row>
    <row r="463" spans="1:20">
      <c r="A463" s="55"/>
      <c r="B463" s="80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</row>
    <row r="464" spans="1:20">
      <c r="A464" s="55"/>
      <c r="B464" s="80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</row>
    <row r="465" spans="1:20">
      <c r="A465" s="55"/>
      <c r="B465" s="80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</row>
    <row r="466" spans="1:20">
      <c r="A466" s="55"/>
      <c r="B466" s="80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</row>
    <row r="467" spans="1:20">
      <c r="A467" s="55"/>
      <c r="B467" s="80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</row>
    <row r="468" spans="1:20">
      <c r="A468" s="55"/>
      <c r="B468" s="80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</row>
    <row r="469" spans="1:20">
      <c r="A469" s="55"/>
      <c r="B469" s="80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</row>
    <row r="470" spans="1:20">
      <c r="A470" s="55"/>
      <c r="B470" s="80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</row>
    <row r="471" spans="1:20">
      <c r="A471" s="55"/>
      <c r="B471" s="80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</row>
    <row r="472" spans="1:20">
      <c r="A472" s="55"/>
      <c r="B472" s="80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</row>
    <row r="473" spans="1:20">
      <c r="A473" s="55"/>
      <c r="B473" s="80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</row>
    <row r="474" spans="1:20">
      <c r="A474" s="55"/>
      <c r="B474" s="80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</row>
    <row r="475" spans="1:20">
      <c r="A475" s="55"/>
      <c r="B475" s="80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</row>
    <row r="476" spans="1:20">
      <c r="A476" s="55"/>
      <c r="B476" s="80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</row>
    <row r="477" spans="1:20">
      <c r="A477" s="55"/>
      <c r="B477" s="80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</row>
    <row r="478" spans="1:20">
      <c r="A478" s="55"/>
      <c r="B478" s="80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</row>
    <row r="479" spans="1:20">
      <c r="A479" s="55"/>
      <c r="B479" s="80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</row>
    <row r="480" spans="1:20">
      <c r="A480" s="55"/>
      <c r="B480" s="80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</row>
    <row r="481" spans="1:20">
      <c r="A481" s="55"/>
      <c r="B481" s="80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</row>
    <row r="482" spans="1:20">
      <c r="A482" s="55"/>
      <c r="B482" s="80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</row>
    <row r="483" spans="1:20">
      <c r="A483" s="55"/>
      <c r="B483" s="80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</row>
    <row r="484" spans="1:20">
      <c r="A484" s="55"/>
      <c r="B484" s="80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</row>
    <row r="485" spans="1:20">
      <c r="A485" s="55"/>
      <c r="B485" s="80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</row>
    <row r="486" spans="1:20">
      <c r="A486" s="55"/>
      <c r="B486" s="80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</row>
    <row r="487" spans="1:20">
      <c r="A487" s="55"/>
      <c r="B487" s="80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</row>
    <row r="488" spans="1:20">
      <c r="A488" s="55"/>
      <c r="B488" s="80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</row>
    <row r="489" spans="1:20">
      <c r="A489" s="55"/>
      <c r="B489" s="80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</row>
    <row r="490" spans="1:20">
      <c r="A490" s="55"/>
      <c r="B490" s="80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</row>
    <row r="491" spans="1:20">
      <c r="A491" s="55"/>
      <c r="B491" s="80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</row>
    <row r="492" spans="1:20">
      <c r="A492" s="55"/>
      <c r="B492" s="80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</row>
    <row r="493" spans="1:20">
      <c r="A493" s="55"/>
      <c r="B493" s="80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</row>
    <row r="494" spans="1:20">
      <c r="A494" s="55"/>
      <c r="B494" s="80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</row>
    <row r="495" spans="1:20">
      <c r="A495" s="55"/>
      <c r="B495" s="80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</row>
    <row r="496" spans="1:20">
      <c r="A496" s="55"/>
      <c r="B496" s="80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</row>
    <row r="497" spans="1:20">
      <c r="A497" s="55"/>
      <c r="B497" s="80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</row>
    <row r="498" spans="1:20">
      <c r="A498" s="55"/>
      <c r="B498" s="80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</row>
    <row r="499" spans="1:20">
      <c r="A499" s="55"/>
      <c r="B499" s="80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</row>
    <row r="500" spans="1:20">
      <c r="A500" s="55"/>
      <c r="B500" s="80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</row>
    <row r="501" spans="1:20">
      <c r="A501" s="55"/>
      <c r="B501" s="80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</row>
    <row r="502" spans="1:20">
      <c r="A502" s="55"/>
      <c r="B502" s="80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</row>
    <row r="503" spans="1:20">
      <c r="A503" s="55"/>
      <c r="B503" s="80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</row>
    <row r="504" spans="1:20">
      <c r="A504" s="55"/>
      <c r="B504" s="80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</row>
    <row r="505" spans="1:20">
      <c r="A505" s="55"/>
      <c r="B505" s="80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</row>
    <row r="506" spans="1:20">
      <c r="A506" s="55"/>
      <c r="B506" s="80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</row>
    <row r="507" spans="1:20">
      <c r="A507" s="55"/>
      <c r="B507" s="80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</row>
    <row r="508" spans="1:20">
      <c r="A508" s="55"/>
      <c r="B508" s="80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</row>
    <row r="509" spans="1:20">
      <c r="A509" s="55"/>
      <c r="B509" s="80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</row>
    <row r="510" spans="1:20">
      <c r="A510" s="55"/>
      <c r="B510" s="80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</row>
    <row r="511" spans="1:20">
      <c r="A511" s="55"/>
      <c r="B511" s="80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</row>
    <row r="512" spans="1:20">
      <c r="A512" s="55"/>
      <c r="B512" s="80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</row>
    <row r="513" spans="1:20">
      <c r="A513" s="55"/>
      <c r="B513" s="80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</row>
    <row r="514" spans="1:20">
      <c r="A514" s="55"/>
      <c r="B514" s="80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</row>
    <row r="515" spans="1:20">
      <c r="A515" s="55"/>
      <c r="B515" s="80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</row>
    <row r="516" spans="1:20">
      <c r="A516" s="55"/>
      <c r="B516" s="80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</row>
    <row r="517" spans="1:20">
      <c r="A517" s="55"/>
      <c r="B517" s="80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</row>
    <row r="518" spans="1:20">
      <c r="A518" s="55"/>
      <c r="B518" s="80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</row>
    <row r="519" spans="1:20">
      <c r="A519" s="55"/>
      <c r="B519" s="80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</row>
    <row r="520" spans="1:20">
      <c r="A520" s="55"/>
      <c r="B520" s="80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</row>
    <row r="521" spans="1:20">
      <c r="A521" s="55"/>
      <c r="B521" s="80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</row>
    <row r="522" spans="1:20">
      <c r="A522" s="55"/>
      <c r="B522" s="80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</row>
    <row r="523" spans="1:20">
      <c r="A523" s="55"/>
      <c r="B523" s="80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</row>
    <row r="524" spans="1:20">
      <c r="A524" s="55"/>
      <c r="B524" s="80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</row>
    <row r="525" spans="1:20">
      <c r="A525" s="55"/>
      <c r="B525" s="80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</row>
    <row r="526" spans="1:20">
      <c r="A526" s="55"/>
      <c r="B526" s="80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</row>
    <row r="527" spans="1:20">
      <c r="A527" s="55"/>
      <c r="B527" s="80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</row>
    <row r="528" spans="1:20">
      <c r="A528" s="55"/>
      <c r="B528" s="80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</row>
    <row r="529" spans="1:20">
      <c r="A529" s="55"/>
      <c r="B529" s="80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</row>
    <row r="530" spans="1:20">
      <c r="A530" s="55"/>
      <c r="B530" s="80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</row>
    <row r="531" spans="1:20">
      <c r="A531" s="55"/>
      <c r="B531" s="80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</row>
    <row r="532" spans="1:20">
      <c r="A532" s="55"/>
      <c r="B532" s="80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</row>
    <row r="533" spans="1:20">
      <c r="A533" s="55"/>
      <c r="B533" s="80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</row>
    <row r="534" spans="1:20">
      <c r="A534" s="55"/>
      <c r="B534" s="80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</row>
    <row r="535" spans="1:20">
      <c r="A535" s="55"/>
      <c r="B535" s="80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</row>
    <row r="536" spans="1:20">
      <c r="A536" s="55"/>
      <c r="B536" s="80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</row>
    <row r="537" spans="1:20">
      <c r="A537" s="55"/>
      <c r="B537" s="80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</row>
    <row r="538" spans="1:20">
      <c r="A538" s="55"/>
      <c r="B538" s="80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</row>
    <row r="539" spans="1:20">
      <c r="A539" s="55"/>
      <c r="B539" s="80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</row>
    <row r="540" spans="1:20">
      <c r="A540" s="55"/>
      <c r="B540" s="80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</row>
    <row r="541" spans="1:20">
      <c r="A541" s="55"/>
      <c r="B541" s="80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</row>
    <row r="542" spans="1:20">
      <c r="A542" s="55"/>
      <c r="B542" s="80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</row>
    <row r="543" spans="1:20">
      <c r="A543" s="55"/>
      <c r="B543" s="80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</row>
    <row r="544" spans="1:20">
      <c r="A544" s="55"/>
      <c r="B544" s="80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</row>
    <row r="545" spans="1:20">
      <c r="A545" s="55"/>
      <c r="B545" s="80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</row>
    <row r="546" spans="1:20">
      <c r="A546" s="55"/>
      <c r="B546" s="80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</row>
    <row r="547" spans="1:20">
      <c r="A547" s="55"/>
      <c r="B547" s="80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</row>
    <row r="548" spans="1:20">
      <c r="A548" s="55"/>
      <c r="B548" s="80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</row>
    <row r="549" spans="1:20">
      <c r="A549" s="55"/>
      <c r="B549" s="80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</row>
    <row r="550" spans="1:20">
      <c r="A550" s="55"/>
      <c r="B550" s="80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</row>
    <row r="551" spans="1:20">
      <c r="A551" s="55"/>
      <c r="B551" s="80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</row>
    <row r="552" spans="1:20">
      <c r="A552" s="55"/>
      <c r="B552" s="80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</row>
    <row r="553" spans="1:20">
      <c r="A553" s="55"/>
      <c r="B553" s="80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</row>
    <row r="554" spans="1:20">
      <c r="A554" s="55"/>
      <c r="B554" s="80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</row>
    <row r="555" spans="1:20">
      <c r="A555" s="55"/>
      <c r="B555" s="80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</row>
    <row r="556" spans="1:20">
      <c r="A556" s="55"/>
      <c r="B556" s="80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</row>
    <row r="557" spans="1:20">
      <c r="A557" s="55"/>
      <c r="B557" s="80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</row>
    <row r="558" spans="1:20">
      <c r="A558" s="55"/>
      <c r="B558" s="80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</row>
    <row r="559" spans="1:20">
      <c r="A559" s="55"/>
      <c r="B559" s="80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</row>
    <row r="560" spans="1:20">
      <c r="A560" s="55"/>
      <c r="B560" s="80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</row>
    <row r="561" spans="1:20">
      <c r="A561" s="55"/>
      <c r="B561" s="80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</row>
    <row r="562" spans="1:20">
      <c r="A562" s="55"/>
      <c r="B562" s="80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</row>
    <row r="563" spans="1:20">
      <c r="A563" s="55"/>
      <c r="B563" s="80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</row>
    <row r="564" spans="1:20">
      <c r="A564" s="55"/>
      <c r="B564" s="80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</row>
    <row r="565" spans="1:20">
      <c r="A565" s="55"/>
      <c r="B565" s="80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</row>
    <row r="566" spans="1:20">
      <c r="A566" s="55"/>
      <c r="B566" s="80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</row>
    <row r="567" spans="1:20">
      <c r="A567" s="55"/>
      <c r="B567" s="80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</row>
    <row r="568" spans="1:20">
      <c r="A568" s="55"/>
      <c r="B568" s="80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</row>
    <row r="569" spans="1:20">
      <c r="A569" s="55"/>
      <c r="B569" s="80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</row>
    <row r="570" spans="1:20">
      <c r="A570" s="55"/>
      <c r="B570" s="80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</row>
    <row r="571" spans="1:20">
      <c r="A571" s="55"/>
      <c r="B571" s="80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</row>
    <row r="572" spans="1:20">
      <c r="A572" s="55"/>
      <c r="B572" s="80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</row>
    <row r="573" spans="1:20">
      <c r="A573" s="55"/>
      <c r="B573" s="80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</row>
    <row r="574" spans="1:20">
      <c r="A574" s="55"/>
      <c r="B574" s="80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</row>
    <row r="575" spans="1:20">
      <c r="A575" s="55"/>
      <c r="B575" s="80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</row>
    <row r="576" spans="1:20">
      <c r="A576" s="55"/>
      <c r="B576" s="80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</row>
    <row r="577" spans="1:20">
      <c r="A577" s="55"/>
      <c r="B577" s="80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</row>
    <row r="578" spans="1:20">
      <c r="A578" s="55"/>
      <c r="B578" s="80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</row>
    <row r="579" spans="1:20">
      <c r="A579" s="55"/>
      <c r="B579" s="80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</row>
    <row r="580" spans="1:20">
      <c r="A580" s="55"/>
      <c r="B580" s="80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</row>
    <row r="581" spans="1:20">
      <c r="A581" s="55"/>
      <c r="B581" s="80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</row>
    <row r="582" spans="1:20">
      <c r="A582" s="55"/>
      <c r="B582" s="80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</row>
    <row r="583" spans="1:20">
      <c r="A583" s="55"/>
      <c r="B583" s="80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</row>
    <row r="584" spans="1:20">
      <c r="A584" s="55"/>
      <c r="B584" s="80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</row>
    <row r="585" spans="1:20">
      <c r="A585" s="55"/>
      <c r="B585" s="80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</row>
    <row r="586" spans="1:20">
      <c r="A586" s="55"/>
      <c r="B586" s="80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</row>
    <row r="587" spans="1:20">
      <c r="A587" s="55"/>
      <c r="B587" s="80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</row>
    <row r="588" spans="1:20">
      <c r="A588" s="55"/>
      <c r="B588" s="80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</row>
    <row r="589" spans="1:20">
      <c r="A589" s="55"/>
      <c r="B589" s="80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</row>
    <row r="590" spans="1:20">
      <c r="A590" s="55"/>
      <c r="B590" s="80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</row>
    <row r="591" spans="1:20">
      <c r="A591" s="55"/>
      <c r="B591" s="80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</row>
    <row r="592" spans="1:20">
      <c r="A592" s="55"/>
      <c r="B592" s="80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</row>
    <row r="593" spans="1:20">
      <c r="A593" s="55"/>
      <c r="B593" s="80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</row>
    <row r="594" spans="1:20">
      <c r="A594" s="55"/>
      <c r="B594" s="80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</row>
    <row r="595" spans="1:20">
      <c r="A595" s="55"/>
      <c r="B595" s="80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</row>
    <row r="596" spans="1:20">
      <c r="A596" s="55"/>
      <c r="B596" s="80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</row>
    <row r="597" spans="1:20">
      <c r="A597" s="55"/>
      <c r="B597" s="80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</row>
    <row r="598" spans="1:20">
      <c r="A598" s="55"/>
      <c r="B598" s="80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</row>
    <row r="599" spans="1:20">
      <c r="A599" s="55"/>
      <c r="B599" s="80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</row>
    <row r="600" spans="1:20">
      <c r="A600" s="55"/>
      <c r="B600" s="80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</row>
    <row r="601" spans="1:20">
      <c r="A601" s="55"/>
      <c r="B601" s="80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</row>
    <row r="602" spans="1:20">
      <c r="A602" s="55"/>
      <c r="B602" s="80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</row>
    <row r="603" spans="1:20">
      <c r="A603" s="55"/>
      <c r="B603" s="80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</row>
    <row r="604" spans="1:20">
      <c r="A604" s="55"/>
      <c r="B604" s="80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</row>
    <row r="605" spans="1:20">
      <c r="A605" s="55"/>
      <c r="B605" s="80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</row>
    <row r="606" spans="1:20">
      <c r="A606" s="55"/>
      <c r="B606" s="80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</row>
    <row r="607" spans="1:20">
      <c r="A607" s="55"/>
      <c r="B607" s="80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</row>
    <row r="608" spans="1:20">
      <c r="A608" s="55"/>
      <c r="B608" s="80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</row>
    <row r="609" spans="1:20">
      <c r="A609" s="55"/>
      <c r="B609" s="80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</row>
    <row r="610" spans="1:20">
      <c r="A610" s="55"/>
      <c r="B610" s="80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</row>
    <row r="611" spans="1:20">
      <c r="A611" s="55"/>
      <c r="B611" s="80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</row>
    <row r="612" spans="1:20">
      <c r="A612" s="55"/>
      <c r="B612" s="80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</row>
    <row r="613" spans="1:20">
      <c r="A613" s="55"/>
      <c r="B613" s="80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</row>
    <row r="614" spans="1:20">
      <c r="A614" s="55"/>
      <c r="B614" s="80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</row>
    <row r="615" spans="1:20">
      <c r="A615" s="55"/>
      <c r="B615" s="80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</row>
    <row r="616" spans="1:20">
      <c r="A616" s="55"/>
      <c r="B616" s="80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</row>
    <row r="617" spans="1:20">
      <c r="A617" s="55"/>
      <c r="B617" s="80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</row>
    <row r="618" spans="1:20">
      <c r="A618" s="55"/>
      <c r="B618" s="80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</row>
    <row r="619" spans="1:20">
      <c r="A619" s="55"/>
      <c r="B619" s="80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</row>
  </sheetData>
  <mergeCells count="11">
    <mergeCell ref="A47:F47"/>
    <mergeCell ref="A48:F48"/>
    <mergeCell ref="A49:B49"/>
    <mergeCell ref="A3:F3"/>
    <mergeCell ref="A1:F1"/>
    <mergeCell ref="F5:F7"/>
    <mergeCell ref="B6:B7"/>
    <mergeCell ref="D6:D7"/>
    <mergeCell ref="B5:C5"/>
    <mergeCell ref="D5:E5"/>
    <mergeCell ref="A5:A7"/>
  </mergeCells>
  <phoneticPr fontId="11" type="noConversion"/>
  <printOptions horizontalCentered="1"/>
  <pageMargins left="0.4" right="0.4" top="0.28000000000000003" bottom="0.32" header="0" footer="0"/>
  <pageSetup paperSize="9" scale="5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>
    <pageSetUpPr fitToPage="1"/>
  </sheetPr>
  <dimension ref="A1:V102"/>
  <sheetViews>
    <sheetView showGridLines="0" view="pageBreakPreview" zoomScale="60" zoomScaleNormal="75" workbookViewId="0">
      <selection activeCell="A35" sqref="A35"/>
    </sheetView>
  </sheetViews>
  <sheetFormatPr baseColWidth="10" defaultColWidth="11.44140625" defaultRowHeight="13.2"/>
  <cols>
    <col min="1" max="1" width="42.33203125" style="46" customWidth="1"/>
    <col min="2" max="13" width="15.6640625" style="46" customWidth="1"/>
    <col min="14" max="18" width="8.5546875" style="46" customWidth="1"/>
    <col min="19" max="16384" width="11.44140625" style="46"/>
  </cols>
  <sheetData>
    <row r="1" spans="1:22" s="45" customFormat="1" ht="18">
      <c r="A1" s="535" t="s">
        <v>216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96"/>
      <c r="O1" s="96"/>
      <c r="P1" s="96"/>
      <c r="Q1" s="96"/>
      <c r="R1" s="96"/>
      <c r="S1" s="96"/>
      <c r="T1" s="96"/>
      <c r="U1" s="96"/>
      <c r="V1" s="96"/>
    </row>
    <row r="2" spans="1:22" ht="12.75" customHeight="1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0"/>
      <c r="L2" s="140"/>
      <c r="M2" s="140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534" t="s">
        <v>281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95"/>
      <c r="O3" s="95"/>
      <c r="P3" s="95"/>
      <c r="Q3" s="95"/>
      <c r="R3" s="95"/>
      <c r="S3" s="95"/>
      <c r="T3" s="95"/>
      <c r="U3" s="95"/>
      <c r="V3" s="95"/>
    </row>
    <row r="4" spans="1:22" ht="13.5" customHeight="1" thickBot="1">
      <c r="A4" s="542"/>
      <c r="B4" s="542"/>
      <c r="C4" s="542"/>
      <c r="D4" s="542"/>
      <c r="E4" s="542"/>
      <c r="F4" s="542"/>
      <c r="G4" s="542"/>
      <c r="H4" s="542"/>
      <c r="I4" s="542"/>
      <c r="J4" s="140"/>
      <c r="K4" s="140"/>
      <c r="L4" s="140"/>
      <c r="M4" s="140"/>
      <c r="N4" s="95"/>
      <c r="O4" s="95"/>
      <c r="P4" s="95"/>
      <c r="Q4" s="95"/>
      <c r="R4" s="95"/>
      <c r="S4" s="95"/>
      <c r="T4" s="95"/>
      <c r="U4" s="95"/>
      <c r="V4" s="95"/>
    </row>
    <row r="5" spans="1:22" s="47" customFormat="1" ht="33" customHeight="1">
      <c r="A5" s="546" t="s">
        <v>34</v>
      </c>
      <c r="B5" s="543" t="s">
        <v>47</v>
      </c>
      <c r="C5" s="543"/>
      <c r="D5" s="543"/>
      <c r="E5" s="543"/>
      <c r="F5" s="543"/>
      <c r="G5" s="543"/>
      <c r="H5" s="543"/>
      <c r="I5" s="544"/>
      <c r="J5" s="141"/>
      <c r="K5" s="141"/>
      <c r="L5" s="141"/>
      <c r="M5" s="141"/>
      <c r="N5" s="98"/>
      <c r="O5" s="98"/>
      <c r="P5" s="98"/>
      <c r="Q5" s="98"/>
      <c r="R5" s="98"/>
      <c r="S5" s="98"/>
      <c r="T5" s="98"/>
      <c r="U5" s="98"/>
      <c r="V5" s="98"/>
    </row>
    <row r="6" spans="1:22" s="47" customFormat="1" ht="33" customHeight="1">
      <c r="A6" s="547"/>
      <c r="B6" s="538" t="s">
        <v>50</v>
      </c>
      <c r="C6" s="538"/>
      <c r="D6" s="538" t="s">
        <v>105</v>
      </c>
      <c r="E6" s="538"/>
      <c r="F6" s="538" t="s">
        <v>49</v>
      </c>
      <c r="G6" s="538"/>
      <c r="H6" s="538" t="s">
        <v>106</v>
      </c>
      <c r="I6" s="545"/>
      <c r="J6" s="141"/>
      <c r="K6" s="141"/>
      <c r="L6" s="141"/>
      <c r="M6" s="141"/>
      <c r="N6" s="98"/>
      <c r="O6" s="98"/>
      <c r="P6" s="98"/>
      <c r="Q6" s="98"/>
      <c r="R6" s="98"/>
      <c r="S6" s="98"/>
      <c r="T6" s="98"/>
      <c r="U6" s="98"/>
      <c r="V6" s="98"/>
    </row>
    <row r="7" spans="1:22" s="47" customFormat="1" ht="33" customHeight="1" thickBot="1">
      <c r="A7" s="548"/>
      <c r="B7" s="443">
        <v>2020</v>
      </c>
      <c r="C7" s="443">
        <v>2021</v>
      </c>
      <c r="D7" s="443">
        <v>2020</v>
      </c>
      <c r="E7" s="443">
        <v>2021</v>
      </c>
      <c r="F7" s="443">
        <v>2020</v>
      </c>
      <c r="G7" s="443">
        <v>2021</v>
      </c>
      <c r="H7" s="443">
        <v>2020</v>
      </c>
      <c r="I7" s="443">
        <v>2021</v>
      </c>
      <c r="J7" s="142"/>
      <c r="K7" s="141"/>
      <c r="L7" s="141"/>
      <c r="M7" s="141"/>
      <c r="N7" s="98"/>
      <c r="O7" s="98"/>
      <c r="P7" s="98"/>
      <c r="Q7" s="98"/>
      <c r="R7" s="98"/>
      <c r="S7" s="98"/>
      <c r="T7" s="98"/>
      <c r="U7" s="98"/>
      <c r="V7" s="98"/>
    </row>
    <row r="8" spans="1:22" ht="22.5" customHeight="1">
      <c r="A8" s="445" t="s">
        <v>185</v>
      </c>
      <c r="B8" s="446">
        <v>10.865867824869857</v>
      </c>
      <c r="C8" s="446">
        <v>10.609149304040796</v>
      </c>
      <c r="D8" s="446">
        <v>9.6092544092551773</v>
      </c>
      <c r="E8" s="446">
        <v>9.7032026306592378</v>
      </c>
      <c r="F8" s="447">
        <v>45.987990033995587</v>
      </c>
      <c r="G8" s="446">
        <v>44.909236117972078</v>
      </c>
      <c r="H8" s="446">
        <v>12.614072297739076</v>
      </c>
      <c r="I8" s="448">
        <v>13.499640725792641</v>
      </c>
      <c r="J8" s="140"/>
      <c r="K8" s="140"/>
      <c r="L8" s="140"/>
      <c r="M8" s="140"/>
      <c r="N8" s="95"/>
      <c r="O8" s="95"/>
      <c r="P8" s="95"/>
      <c r="Q8" s="95"/>
      <c r="R8" s="95"/>
      <c r="S8" s="95"/>
      <c r="T8" s="95"/>
      <c r="U8" s="95"/>
      <c r="V8" s="95"/>
    </row>
    <row r="9" spans="1:22" ht="14.4">
      <c r="A9" s="444" t="s">
        <v>186</v>
      </c>
      <c r="B9" s="449">
        <v>24.943639690808276</v>
      </c>
      <c r="C9" s="449">
        <v>24.494066996453377</v>
      </c>
      <c r="D9" s="449">
        <v>11.050758902649653</v>
      </c>
      <c r="E9" s="449">
        <v>11.376345162198733</v>
      </c>
      <c r="F9" s="450">
        <v>46.542595370185808</v>
      </c>
      <c r="G9" s="449">
        <v>46.065973837102483</v>
      </c>
      <c r="H9" s="449">
        <v>10.057848609434192</v>
      </c>
      <c r="I9" s="451">
        <v>10.843762090453206</v>
      </c>
      <c r="J9" s="140"/>
      <c r="K9" s="140"/>
      <c r="L9" s="140"/>
      <c r="M9" s="140"/>
      <c r="N9" s="95"/>
      <c r="O9" s="100"/>
      <c r="P9" s="100"/>
      <c r="Q9" s="100"/>
      <c r="R9" s="100"/>
      <c r="S9" s="100"/>
      <c r="T9" s="100"/>
      <c r="U9" s="100"/>
      <c r="V9" s="100"/>
    </row>
    <row r="10" spans="1:22" ht="14.4">
      <c r="A10" s="444" t="s">
        <v>187</v>
      </c>
      <c r="B10" s="449">
        <v>25.776985721321694</v>
      </c>
      <c r="C10" s="449">
        <v>24.970420207488957</v>
      </c>
      <c r="D10" s="449">
        <v>12.142413395324667</v>
      </c>
      <c r="E10" s="449">
        <v>12.567496938491852</v>
      </c>
      <c r="F10" s="450">
        <v>47.88498040082095</v>
      </c>
      <c r="G10" s="449">
        <v>47.567208747961182</v>
      </c>
      <c r="H10" s="449">
        <v>9.0921847969768841</v>
      </c>
      <c r="I10" s="451">
        <v>9.4929897052752796</v>
      </c>
      <c r="J10" s="140"/>
      <c r="K10" s="140"/>
      <c r="L10" s="140"/>
      <c r="M10" s="140"/>
      <c r="N10" s="95"/>
      <c r="O10" s="100"/>
      <c r="P10" s="100"/>
      <c r="Q10" s="100"/>
      <c r="R10" s="100"/>
      <c r="S10" s="100"/>
      <c r="T10" s="100"/>
      <c r="U10" s="100"/>
      <c r="V10" s="100"/>
    </row>
    <row r="11" spans="1:22" ht="14.4">
      <c r="A11" s="444" t="s">
        <v>188</v>
      </c>
      <c r="B11" s="449">
        <v>1.7083220626148772</v>
      </c>
      <c r="C11" s="449">
        <v>1.3212758429632405</v>
      </c>
      <c r="D11" s="449">
        <v>18.232411560958056</v>
      </c>
      <c r="E11" s="449">
        <v>18.698187066675466</v>
      </c>
      <c r="F11" s="450">
        <v>54.378978925319544</v>
      </c>
      <c r="G11" s="449">
        <v>53.543162571974491</v>
      </c>
      <c r="H11" s="449">
        <v>16.66391907200499</v>
      </c>
      <c r="I11" s="451">
        <v>16.916918021213164</v>
      </c>
      <c r="J11" s="140"/>
      <c r="K11" s="140"/>
      <c r="L11" s="140"/>
      <c r="M11" s="140"/>
      <c r="N11" s="95"/>
      <c r="O11" s="100"/>
      <c r="P11" s="100"/>
      <c r="Q11" s="100"/>
      <c r="R11" s="100"/>
      <c r="S11" s="100"/>
      <c r="T11" s="100"/>
      <c r="U11" s="100"/>
      <c r="V11" s="100"/>
    </row>
    <row r="12" spans="1:22" ht="14.4">
      <c r="A12" s="444" t="s">
        <v>189</v>
      </c>
      <c r="B12" s="449">
        <v>30.513617152431149</v>
      </c>
      <c r="C12" s="449">
        <v>21.734280943114921</v>
      </c>
      <c r="D12" s="449">
        <v>15.748986931478981</v>
      </c>
      <c r="E12" s="449">
        <v>17.478855779830571</v>
      </c>
      <c r="F12" s="450">
        <v>29.039420599151878</v>
      </c>
      <c r="G12" s="449">
        <v>29.81330506874091</v>
      </c>
      <c r="H12" s="449">
        <v>9.4814749299037437</v>
      </c>
      <c r="I12" s="451">
        <v>8.1582478348692398</v>
      </c>
      <c r="J12" s="140"/>
      <c r="K12" s="140"/>
      <c r="L12" s="140"/>
      <c r="M12" s="140"/>
      <c r="N12" s="95"/>
      <c r="O12" s="100"/>
      <c r="P12" s="100"/>
      <c r="Q12" s="100"/>
      <c r="R12" s="100"/>
      <c r="S12" s="100"/>
      <c r="T12" s="100"/>
      <c r="U12" s="100"/>
      <c r="V12" s="100"/>
    </row>
    <row r="13" spans="1:22" ht="14.4">
      <c r="A13" s="444" t="s">
        <v>190</v>
      </c>
      <c r="B13" s="449">
        <v>4.0666534911815262</v>
      </c>
      <c r="C13" s="449">
        <v>4.195311683630262</v>
      </c>
      <c r="D13" s="449">
        <v>14.852349604251899</v>
      </c>
      <c r="E13" s="449">
        <v>15.370392985826506</v>
      </c>
      <c r="F13" s="450">
        <v>58.131178769519806</v>
      </c>
      <c r="G13" s="449">
        <v>56.358066741714318</v>
      </c>
      <c r="H13" s="449">
        <v>17.191625827586662</v>
      </c>
      <c r="I13" s="451">
        <v>18.002320394572095</v>
      </c>
      <c r="J13" s="140"/>
      <c r="K13" s="140"/>
      <c r="L13" s="140"/>
      <c r="M13" s="140"/>
      <c r="N13" s="95"/>
      <c r="O13" s="100"/>
      <c r="P13" s="100"/>
      <c r="Q13" s="100"/>
      <c r="R13" s="100"/>
      <c r="S13" s="100"/>
      <c r="T13" s="100"/>
      <c r="U13" s="100"/>
      <c r="V13" s="100"/>
    </row>
    <row r="14" spans="1:22" ht="14.4">
      <c r="A14" s="444" t="s">
        <v>27</v>
      </c>
      <c r="B14" s="449">
        <v>35.547294074404299</v>
      </c>
      <c r="C14" s="449">
        <v>33.876710323110018</v>
      </c>
      <c r="D14" s="449">
        <v>7.519045036458202</v>
      </c>
      <c r="E14" s="449">
        <v>7.306253870256513</v>
      </c>
      <c r="F14" s="450">
        <v>38.956305489803292</v>
      </c>
      <c r="G14" s="449">
        <v>39.050979094028158</v>
      </c>
      <c r="H14" s="449">
        <v>11.439593153287143</v>
      </c>
      <c r="I14" s="451">
        <v>12.695702373208629</v>
      </c>
      <c r="J14" s="140"/>
      <c r="K14" s="140"/>
      <c r="L14" s="140"/>
      <c r="M14" s="140"/>
      <c r="N14" s="95"/>
      <c r="O14" s="100"/>
      <c r="P14" s="100"/>
      <c r="Q14" s="100"/>
      <c r="R14" s="100"/>
      <c r="S14" s="100"/>
      <c r="T14" s="100"/>
      <c r="U14" s="100"/>
      <c r="V14" s="100"/>
    </row>
    <row r="15" spans="1:22" ht="14.4">
      <c r="A15" s="444" t="s">
        <v>191</v>
      </c>
      <c r="B15" s="449">
        <v>9.8232887712533223</v>
      </c>
      <c r="C15" s="449">
        <v>10.440564697453148</v>
      </c>
      <c r="D15" s="449">
        <v>16.386258585910511</v>
      </c>
      <c r="E15" s="449">
        <v>16.209909965982817</v>
      </c>
      <c r="F15" s="450">
        <v>48.897797124935785</v>
      </c>
      <c r="G15" s="449">
        <v>48.964047068913139</v>
      </c>
      <c r="H15" s="449">
        <v>17.840874221510028</v>
      </c>
      <c r="I15" s="451">
        <v>17.116155257199576</v>
      </c>
      <c r="J15" s="140"/>
      <c r="K15" s="140"/>
      <c r="L15" s="140"/>
      <c r="M15" s="140"/>
      <c r="N15" s="95"/>
      <c r="O15" s="100"/>
      <c r="P15" s="100"/>
      <c r="Q15" s="100"/>
      <c r="R15" s="100"/>
      <c r="S15" s="100"/>
      <c r="T15" s="100"/>
      <c r="U15" s="100"/>
      <c r="V15" s="100"/>
    </row>
    <row r="16" spans="1:22" ht="14.4">
      <c r="A16" s="444" t="s">
        <v>192</v>
      </c>
      <c r="B16" s="449">
        <v>1.0644551007467324</v>
      </c>
      <c r="C16" s="449">
        <v>1.2403933727420737</v>
      </c>
      <c r="D16" s="449">
        <v>20.439063811122072</v>
      </c>
      <c r="E16" s="449">
        <v>20.999139766268609</v>
      </c>
      <c r="F16" s="450">
        <v>52.046608325048382</v>
      </c>
      <c r="G16" s="449">
        <v>50.941184690279883</v>
      </c>
      <c r="H16" s="449">
        <v>18.655783053480278</v>
      </c>
      <c r="I16" s="451">
        <v>18.798647195385307</v>
      </c>
      <c r="J16" s="140"/>
      <c r="K16" s="140"/>
      <c r="L16" s="140"/>
      <c r="M16" s="140"/>
      <c r="N16" s="95"/>
      <c r="O16" s="100"/>
      <c r="P16" s="100"/>
      <c r="Q16" s="100"/>
      <c r="R16" s="100"/>
      <c r="S16" s="100"/>
      <c r="T16" s="100"/>
      <c r="U16" s="100"/>
      <c r="V16" s="100"/>
    </row>
    <row r="17" spans="1:22" ht="14.4">
      <c r="A17" s="444" t="s">
        <v>193</v>
      </c>
      <c r="B17" s="449">
        <v>2.3176455240985891</v>
      </c>
      <c r="C17" s="449">
        <v>1.8039987017631103</v>
      </c>
      <c r="D17" s="449">
        <v>19.457539348534674</v>
      </c>
      <c r="E17" s="449">
        <v>20.633318949126391</v>
      </c>
      <c r="F17" s="450">
        <v>49.469939900910354</v>
      </c>
      <c r="G17" s="449">
        <v>48.515349636191381</v>
      </c>
      <c r="H17" s="449">
        <v>12.043444646510471</v>
      </c>
      <c r="I17" s="451">
        <v>11.508738805192419</v>
      </c>
      <c r="J17" s="140"/>
      <c r="K17" s="140"/>
      <c r="L17" s="140"/>
      <c r="M17" s="140"/>
      <c r="N17" s="95"/>
      <c r="O17" s="100"/>
      <c r="P17" s="100"/>
      <c r="Q17" s="100"/>
      <c r="R17" s="100"/>
      <c r="S17" s="100"/>
      <c r="T17" s="100"/>
      <c r="U17" s="100"/>
      <c r="V17" s="100"/>
    </row>
    <row r="18" spans="1:22" ht="14.4">
      <c r="A18" s="444" t="s">
        <v>28</v>
      </c>
      <c r="B18" s="449">
        <v>2.6256673357120435</v>
      </c>
      <c r="C18" s="449">
        <v>2.5569348680877528</v>
      </c>
      <c r="D18" s="449">
        <v>15.697181864269</v>
      </c>
      <c r="E18" s="449">
        <v>15.040131545478364</v>
      </c>
      <c r="F18" s="450">
        <v>56.198739914866671</v>
      </c>
      <c r="G18" s="449">
        <v>54.856375042683766</v>
      </c>
      <c r="H18" s="449">
        <v>15.121190933432826</v>
      </c>
      <c r="I18" s="451">
        <v>14.727492045099785</v>
      </c>
      <c r="J18" s="140"/>
      <c r="K18" s="140"/>
      <c r="L18" s="140"/>
      <c r="M18" s="140"/>
      <c r="N18" s="95"/>
      <c r="O18" s="100"/>
      <c r="P18" s="100"/>
      <c r="Q18" s="100"/>
      <c r="R18" s="100"/>
      <c r="S18" s="100"/>
      <c r="T18" s="100"/>
      <c r="U18" s="100"/>
      <c r="V18" s="100"/>
    </row>
    <row r="19" spans="1:22" ht="14.4">
      <c r="A19" s="444" t="s">
        <v>194</v>
      </c>
      <c r="B19" s="449">
        <v>1.2331903137498295</v>
      </c>
      <c r="C19" s="449">
        <v>1.147151784920843</v>
      </c>
      <c r="D19" s="449">
        <v>19.509098615963939</v>
      </c>
      <c r="E19" s="449">
        <v>19.766424674262957</v>
      </c>
      <c r="F19" s="450">
        <v>56.848800991445728</v>
      </c>
      <c r="G19" s="449">
        <v>55.973855958596516</v>
      </c>
      <c r="H19" s="449">
        <v>15.960132456566106</v>
      </c>
      <c r="I19" s="451">
        <v>16.049175409045791</v>
      </c>
      <c r="J19" s="140"/>
      <c r="K19" s="140"/>
      <c r="L19" s="140"/>
      <c r="M19" s="140"/>
      <c r="N19" s="95"/>
      <c r="O19" s="100"/>
      <c r="P19" s="100"/>
      <c r="Q19" s="100"/>
      <c r="R19" s="100"/>
      <c r="S19" s="100"/>
      <c r="T19" s="100"/>
      <c r="U19" s="100"/>
      <c r="V19" s="100"/>
    </row>
    <row r="20" spans="1:22" ht="14.4">
      <c r="A20" s="444" t="s">
        <v>97</v>
      </c>
      <c r="B20" s="449">
        <v>2.3404109482908062</v>
      </c>
      <c r="C20" s="449">
        <v>2.1995252915579568</v>
      </c>
      <c r="D20" s="449">
        <v>15.806951972906255</v>
      </c>
      <c r="E20" s="449">
        <v>17.009024791919614</v>
      </c>
      <c r="F20" s="450">
        <v>57.812798710587145</v>
      </c>
      <c r="G20" s="449">
        <v>55.767235914447674</v>
      </c>
      <c r="H20" s="449">
        <v>16.938675896773368</v>
      </c>
      <c r="I20" s="451">
        <v>17.291042216377669</v>
      </c>
      <c r="J20" s="140"/>
      <c r="K20" s="140"/>
      <c r="L20" s="140"/>
      <c r="M20" s="140"/>
      <c r="N20" s="95"/>
      <c r="O20" s="100"/>
      <c r="P20" s="100"/>
      <c r="Q20" s="100"/>
      <c r="R20" s="100"/>
      <c r="S20" s="100"/>
      <c r="T20" s="100"/>
      <c r="U20" s="100"/>
      <c r="V20" s="100"/>
    </row>
    <row r="21" spans="1:22" ht="14.4">
      <c r="A21" s="444" t="s">
        <v>36</v>
      </c>
      <c r="B21" s="449">
        <v>13.617784810699563</v>
      </c>
      <c r="C21" s="449">
        <v>12.653944013097721</v>
      </c>
      <c r="D21" s="449">
        <v>14.568051743699462</v>
      </c>
      <c r="E21" s="449">
        <v>14.863012084974992</v>
      </c>
      <c r="F21" s="450">
        <v>46.688416036708787</v>
      </c>
      <c r="G21" s="449">
        <v>44.96148645752757</v>
      </c>
      <c r="H21" s="449">
        <v>13.018121719850356</v>
      </c>
      <c r="I21" s="451">
        <v>13.170284607775114</v>
      </c>
      <c r="J21" s="140"/>
      <c r="K21" s="140"/>
      <c r="L21" s="140"/>
      <c r="M21" s="140"/>
      <c r="N21" s="95"/>
      <c r="O21" s="100"/>
      <c r="P21" s="100"/>
      <c r="Q21" s="100"/>
      <c r="R21" s="100"/>
      <c r="S21" s="100"/>
      <c r="T21" s="100"/>
      <c r="U21" s="100"/>
      <c r="V21" s="100"/>
    </row>
    <row r="22" spans="1:22" ht="14.4">
      <c r="A22" s="444" t="s">
        <v>195</v>
      </c>
      <c r="B22" s="449">
        <v>1.6017657225291879</v>
      </c>
      <c r="C22" s="449">
        <v>1.6012533165146468</v>
      </c>
      <c r="D22" s="449">
        <v>26.472002093179618</v>
      </c>
      <c r="E22" s="449">
        <v>26.471603556502714</v>
      </c>
      <c r="F22" s="450">
        <v>48.044426422229378</v>
      </c>
      <c r="G22" s="449">
        <v>47.922149406474723</v>
      </c>
      <c r="H22" s="449">
        <v>11.416743741215599</v>
      </c>
      <c r="I22" s="451">
        <v>12.176256114771958</v>
      </c>
      <c r="J22" s="140"/>
      <c r="K22" s="140"/>
      <c r="L22" s="140"/>
      <c r="M22" s="140"/>
      <c r="N22" s="95"/>
      <c r="O22" s="100"/>
      <c r="P22" s="100"/>
      <c r="Q22" s="100"/>
      <c r="R22" s="100"/>
      <c r="S22" s="100"/>
      <c r="T22" s="100"/>
      <c r="U22" s="100"/>
      <c r="V22" s="100"/>
    </row>
    <row r="23" spans="1:22" ht="14.4">
      <c r="A23" s="452" t="s">
        <v>196</v>
      </c>
      <c r="B23" s="449">
        <v>1.6895513291559237</v>
      </c>
      <c r="C23" s="449">
        <v>1.7216711056088847</v>
      </c>
      <c r="D23" s="449">
        <v>27.895839795064763</v>
      </c>
      <c r="E23" s="449">
        <v>27.945132507297327</v>
      </c>
      <c r="F23" s="450">
        <v>46.413865864941748</v>
      </c>
      <c r="G23" s="449">
        <v>46.125696145262395</v>
      </c>
      <c r="H23" s="449">
        <v>10.551798247080241</v>
      </c>
      <c r="I23" s="451">
        <v>11.420530330728509</v>
      </c>
      <c r="J23" s="140"/>
      <c r="K23" s="140"/>
      <c r="L23" s="140"/>
      <c r="M23" s="140"/>
      <c r="N23" s="95"/>
      <c r="O23" s="100"/>
      <c r="P23" s="100"/>
      <c r="Q23" s="100"/>
      <c r="R23" s="100"/>
      <c r="S23" s="100"/>
      <c r="T23" s="100"/>
      <c r="U23" s="100"/>
      <c r="V23" s="100"/>
    </row>
    <row r="24" spans="1:22" ht="14.4">
      <c r="A24" s="444" t="s">
        <v>197</v>
      </c>
      <c r="B24" s="449">
        <v>0.67433364062708212</v>
      </c>
      <c r="C24" s="449">
        <v>0.47101794845515293</v>
      </c>
      <c r="D24" s="449">
        <v>20.199501069709058</v>
      </c>
      <c r="E24" s="449">
        <v>20.645511811335442</v>
      </c>
      <c r="F24" s="450">
        <v>54.663466149663456</v>
      </c>
      <c r="G24" s="449">
        <v>54.902937721946657</v>
      </c>
      <c r="H24" s="449">
        <v>17.855406636103744</v>
      </c>
      <c r="I24" s="451">
        <v>17.457178670191258</v>
      </c>
      <c r="J24" s="140"/>
      <c r="K24" s="140"/>
      <c r="L24" s="140"/>
      <c r="M24" s="140"/>
      <c r="N24" s="95"/>
      <c r="O24" s="100"/>
      <c r="P24" s="100"/>
      <c r="Q24" s="100"/>
      <c r="R24" s="100"/>
      <c r="S24" s="100"/>
      <c r="T24" s="100"/>
      <c r="U24" s="100"/>
      <c r="V24" s="100"/>
    </row>
    <row r="25" spans="1:22" ht="14.4">
      <c r="A25" s="444" t="s">
        <v>30</v>
      </c>
      <c r="B25" s="449">
        <v>1.8237096616053685</v>
      </c>
      <c r="C25" s="449">
        <v>1.1614462204291143</v>
      </c>
      <c r="D25" s="449">
        <v>17.349263495616029</v>
      </c>
      <c r="E25" s="449">
        <v>17.329638469354506</v>
      </c>
      <c r="F25" s="450">
        <v>58.381293137847642</v>
      </c>
      <c r="G25" s="449">
        <v>60.021640525704321</v>
      </c>
      <c r="H25" s="449">
        <v>16.266058328774726</v>
      </c>
      <c r="I25" s="451">
        <v>15.122745986852157</v>
      </c>
      <c r="J25" s="140"/>
      <c r="K25" s="140"/>
      <c r="L25" s="140"/>
      <c r="M25" s="140"/>
      <c r="N25" s="95"/>
      <c r="O25" s="100"/>
      <c r="P25" s="100"/>
      <c r="Q25" s="100"/>
      <c r="R25" s="100"/>
      <c r="S25" s="100"/>
      <c r="T25" s="100"/>
      <c r="U25" s="100"/>
      <c r="V25" s="100"/>
    </row>
    <row r="26" spans="1:22" ht="14.4">
      <c r="A26" s="444" t="s">
        <v>198</v>
      </c>
      <c r="B26" s="449">
        <v>26.887136691871266</v>
      </c>
      <c r="C26" s="449">
        <v>26.269292893435196</v>
      </c>
      <c r="D26" s="449">
        <v>8.4812641475962494</v>
      </c>
      <c r="E26" s="449">
        <v>8.730580070049534</v>
      </c>
      <c r="F26" s="450">
        <v>35.261105134536187</v>
      </c>
      <c r="G26" s="449">
        <v>34.74752869559439</v>
      </c>
      <c r="H26" s="449">
        <v>10.008054254366195</v>
      </c>
      <c r="I26" s="451">
        <v>10.103348262048675</v>
      </c>
      <c r="J26" s="140"/>
      <c r="K26" s="140"/>
      <c r="L26" s="140"/>
      <c r="M26" s="140"/>
      <c r="N26" s="95"/>
      <c r="O26" s="100"/>
      <c r="P26" s="100"/>
      <c r="Q26" s="100"/>
      <c r="R26" s="100"/>
      <c r="S26" s="100"/>
      <c r="T26" s="100"/>
      <c r="U26" s="100"/>
      <c r="V26" s="100"/>
    </row>
    <row r="27" spans="1:22" ht="14.4">
      <c r="A27" s="444" t="s">
        <v>199</v>
      </c>
      <c r="B27" s="449">
        <v>3.7649534343943589</v>
      </c>
      <c r="C27" s="449">
        <v>3.3812379737136267</v>
      </c>
      <c r="D27" s="449">
        <v>11.755602582765695</v>
      </c>
      <c r="E27" s="449">
        <v>11.445857927304719</v>
      </c>
      <c r="F27" s="450">
        <v>59.401029989787766</v>
      </c>
      <c r="G27" s="449">
        <v>58.39063475120598</v>
      </c>
      <c r="H27" s="449">
        <v>16.358444687575197</v>
      </c>
      <c r="I27" s="451">
        <v>19.935347675058413</v>
      </c>
      <c r="J27" s="140"/>
      <c r="K27" s="140"/>
      <c r="L27" s="140"/>
      <c r="M27" s="140"/>
      <c r="N27" s="95"/>
      <c r="O27" s="100"/>
      <c r="P27" s="100"/>
      <c r="Q27" s="100"/>
      <c r="R27" s="100"/>
      <c r="S27" s="100"/>
      <c r="T27" s="100"/>
      <c r="U27" s="100"/>
      <c r="V27" s="100"/>
    </row>
    <row r="28" spans="1:22" ht="14.4">
      <c r="A28" s="444" t="s">
        <v>200</v>
      </c>
      <c r="B28" s="449">
        <v>2.5903984916558711</v>
      </c>
      <c r="C28" s="449">
        <v>2.1988592616307345</v>
      </c>
      <c r="D28" s="449">
        <v>17.373228048246258</v>
      </c>
      <c r="E28" s="449">
        <v>18.165093042631533</v>
      </c>
      <c r="F28" s="450">
        <v>55.618356571847514</v>
      </c>
      <c r="G28" s="449">
        <v>53.846993673705526</v>
      </c>
      <c r="H28" s="449">
        <v>17.104225407401128</v>
      </c>
      <c r="I28" s="451">
        <v>18.364456573755461</v>
      </c>
      <c r="J28" s="140"/>
      <c r="K28" s="140"/>
      <c r="L28" s="140"/>
      <c r="M28" s="140"/>
      <c r="N28" s="95"/>
      <c r="O28" s="100"/>
      <c r="P28" s="100"/>
      <c r="Q28" s="100"/>
      <c r="R28" s="100"/>
      <c r="S28" s="100"/>
      <c r="T28" s="100"/>
      <c r="U28" s="100"/>
      <c r="V28" s="100"/>
    </row>
    <row r="29" spans="1:22" ht="14.4">
      <c r="A29" s="444" t="s">
        <v>201</v>
      </c>
      <c r="B29" s="449">
        <v>26.824500506857895</v>
      </c>
      <c r="C29" s="449">
        <v>25.718250544031722</v>
      </c>
      <c r="D29" s="449">
        <v>8.1832107559910057</v>
      </c>
      <c r="E29" s="449">
        <v>8.6388381231126417</v>
      </c>
      <c r="F29" s="450">
        <v>36.733814564535521</v>
      </c>
      <c r="G29" s="449">
        <v>36.348386402440894</v>
      </c>
      <c r="H29" s="449">
        <v>10.630794153454149</v>
      </c>
      <c r="I29" s="451">
        <v>11.242791583090739</v>
      </c>
      <c r="J29" s="140"/>
      <c r="K29" s="140"/>
      <c r="L29" s="140"/>
      <c r="M29" s="140"/>
      <c r="N29" s="95"/>
      <c r="O29" s="100"/>
      <c r="P29" s="100"/>
      <c r="Q29" s="100"/>
      <c r="R29" s="100"/>
      <c r="S29" s="100"/>
      <c r="T29" s="100"/>
      <c r="U29" s="100"/>
      <c r="V29" s="100"/>
    </row>
    <row r="30" spans="1:22" ht="14.4">
      <c r="A30" s="444" t="s">
        <v>202</v>
      </c>
      <c r="B30" s="449">
        <v>32.762986362622634</v>
      </c>
      <c r="C30" s="449">
        <v>31.042821122171876</v>
      </c>
      <c r="D30" s="449">
        <v>8.1369002373090371</v>
      </c>
      <c r="E30" s="449">
        <v>8.1709411205910847</v>
      </c>
      <c r="F30" s="450">
        <v>35.252991782250767</v>
      </c>
      <c r="G30" s="449">
        <v>35.35062485337879</v>
      </c>
      <c r="H30" s="449">
        <v>11.262783538878258</v>
      </c>
      <c r="I30" s="451">
        <v>11.698995386918577</v>
      </c>
      <c r="J30" s="140"/>
      <c r="K30" s="140"/>
      <c r="L30" s="140"/>
      <c r="M30" s="140"/>
      <c r="N30" s="95"/>
      <c r="O30" s="100"/>
      <c r="P30" s="100"/>
      <c r="Q30" s="100"/>
      <c r="R30" s="100"/>
      <c r="S30" s="100"/>
      <c r="T30" s="100"/>
      <c r="U30" s="100"/>
      <c r="V30" s="100"/>
    </row>
    <row r="31" spans="1:22" ht="14.4">
      <c r="A31" s="444" t="s">
        <v>32</v>
      </c>
      <c r="B31" s="449">
        <v>12.256588761075395</v>
      </c>
      <c r="C31" s="449">
        <v>11.537641741243572</v>
      </c>
      <c r="D31" s="449">
        <v>11.583145856834189</v>
      </c>
      <c r="E31" s="449">
        <v>12.263838092578306</v>
      </c>
      <c r="F31" s="450">
        <v>49.384062573528034</v>
      </c>
      <c r="G31" s="449">
        <v>46.354432343682042</v>
      </c>
      <c r="H31" s="449">
        <v>12.619641401482204</v>
      </c>
      <c r="I31" s="451">
        <v>13.016633318808482</v>
      </c>
      <c r="J31" s="140"/>
      <c r="K31" s="140"/>
      <c r="L31" s="140"/>
      <c r="M31" s="140"/>
      <c r="N31" s="95"/>
      <c r="O31" s="100"/>
      <c r="P31" s="100"/>
      <c r="Q31" s="100"/>
      <c r="R31" s="100"/>
      <c r="S31" s="100"/>
      <c r="T31" s="100"/>
      <c r="U31" s="100"/>
      <c r="V31" s="100"/>
    </row>
    <row r="32" spans="1:22" ht="14.4">
      <c r="A32" s="444" t="s">
        <v>203</v>
      </c>
      <c r="B32" s="449">
        <v>9.7223115710636776</v>
      </c>
      <c r="C32" s="449">
        <v>10.093044921968497</v>
      </c>
      <c r="D32" s="449">
        <v>10.621184109791377</v>
      </c>
      <c r="E32" s="449">
        <v>11.496429129245133</v>
      </c>
      <c r="F32" s="450">
        <v>53.528206099241352</v>
      </c>
      <c r="G32" s="449">
        <v>51.356176556430434</v>
      </c>
      <c r="H32" s="449">
        <v>15.47258622977602</v>
      </c>
      <c r="I32" s="451">
        <v>15.479444956698291</v>
      </c>
      <c r="J32" s="140"/>
      <c r="K32" s="140"/>
      <c r="L32" s="140"/>
      <c r="M32" s="140"/>
      <c r="N32" s="95"/>
      <c r="O32" s="100"/>
      <c r="P32" s="100"/>
      <c r="Q32" s="100"/>
      <c r="R32" s="100"/>
      <c r="S32" s="100"/>
      <c r="T32" s="100"/>
      <c r="U32" s="100"/>
      <c r="V32" s="100"/>
    </row>
    <row r="33" spans="1:22" ht="12.75" customHeight="1">
      <c r="A33" s="444" t="s">
        <v>204</v>
      </c>
      <c r="B33" s="449">
        <v>3.7198640965586276</v>
      </c>
      <c r="C33" s="449">
        <v>3.5127417800122482</v>
      </c>
      <c r="D33" s="449">
        <v>16.291469694011372</v>
      </c>
      <c r="E33" s="449">
        <v>16.405337779657785</v>
      </c>
      <c r="F33" s="450">
        <v>56.660539689760213</v>
      </c>
      <c r="G33" s="449">
        <v>56.389129601007326</v>
      </c>
      <c r="H33" s="449">
        <v>15.426708858771294</v>
      </c>
      <c r="I33" s="451">
        <v>15.578734165412959</v>
      </c>
      <c r="J33" s="140"/>
      <c r="K33" s="140"/>
      <c r="L33" s="140"/>
      <c r="M33" s="140"/>
      <c r="N33" s="95"/>
      <c r="O33" s="100"/>
      <c r="P33" s="100"/>
      <c r="Q33" s="100"/>
      <c r="R33" s="100"/>
      <c r="S33" s="100"/>
      <c r="T33" s="100"/>
      <c r="U33" s="100"/>
      <c r="V33" s="100"/>
    </row>
    <row r="34" spans="1:22" ht="14.4">
      <c r="A34" s="444" t="s">
        <v>205</v>
      </c>
      <c r="B34" s="449">
        <v>5.4223474714798607</v>
      </c>
      <c r="C34" s="449">
        <v>5.4024027961046803</v>
      </c>
      <c r="D34" s="449">
        <v>14.268204991016486</v>
      </c>
      <c r="E34" s="449">
        <v>13.736478743895159</v>
      </c>
      <c r="F34" s="450">
        <v>49.269886486290197</v>
      </c>
      <c r="G34" s="449">
        <v>49.046626974659894</v>
      </c>
      <c r="H34" s="449">
        <v>14.318795732809267</v>
      </c>
      <c r="I34" s="451">
        <v>14.326843143453432</v>
      </c>
      <c r="J34" s="140"/>
      <c r="K34" s="140"/>
      <c r="L34" s="140"/>
      <c r="M34" s="140"/>
      <c r="N34" s="95"/>
      <c r="O34" s="100"/>
      <c r="P34" s="100"/>
      <c r="Q34" s="100"/>
      <c r="R34" s="100"/>
      <c r="S34" s="100"/>
      <c r="T34" s="100"/>
      <c r="U34" s="100"/>
      <c r="V34" s="100"/>
    </row>
    <row r="35" spans="1:22" ht="14.4">
      <c r="A35" s="444" t="s">
        <v>56</v>
      </c>
      <c r="B35" s="449">
        <v>1.3982783179117897</v>
      </c>
      <c r="C35" s="449">
        <v>1.2461888166243118</v>
      </c>
      <c r="D35" s="449">
        <v>21.52964668169404</v>
      </c>
      <c r="E35" s="449">
        <v>21.813767088642479</v>
      </c>
      <c r="F35" s="450">
        <v>55.186234399917645</v>
      </c>
      <c r="G35" s="449">
        <v>54.707470158327439</v>
      </c>
      <c r="H35" s="449">
        <v>14.742408849374195</v>
      </c>
      <c r="I35" s="451">
        <v>14.658518526038019</v>
      </c>
      <c r="J35" s="140"/>
      <c r="K35" s="140"/>
      <c r="L35" s="140"/>
      <c r="M35" s="140"/>
      <c r="N35" s="95"/>
      <c r="O35" s="100"/>
      <c r="P35" s="100"/>
      <c r="Q35" s="100"/>
      <c r="R35" s="100"/>
      <c r="S35" s="100"/>
      <c r="T35" s="100"/>
      <c r="U35" s="100"/>
      <c r="V35" s="100"/>
    </row>
    <row r="36" spans="1:22" ht="14.4">
      <c r="A36" s="444" t="s">
        <v>206</v>
      </c>
      <c r="B36" s="449">
        <v>3.8998130381283338</v>
      </c>
      <c r="C36" s="449">
        <v>3.6785412140993734</v>
      </c>
      <c r="D36" s="449">
        <v>20.764517056527794</v>
      </c>
      <c r="E36" s="449">
        <v>21.349535196699385</v>
      </c>
      <c r="F36" s="450">
        <v>48.728198940346942</v>
      </c>
      <c r="G36" s="449">
        <v>46.517898379662789</v>
      </c>
      <c r="H36" s="449">
        <v>15.83658225629364</v>
      </c>
      <c r="I36" s="451">
        <v>16.88656148252678</v>
      </c>
      <c r="J36" s="140"/>
      <c r="K36" s="140"/>
      <c r="L36" s="140"/>
      <c r="M36" s="140"/>
      <c r="N36" s="95"/>
      <c r="O36" s="100"/>
      <c r="P36" s="100"/>
      <c r="Q36" s="100"/>
      <c r="R36" s="100"/>
      <c r="S36" s="100"/>
      <c r="T36" s="100"/>
      <c r="U36" s="100"/>
      <c r="V36" s="100"/>
    </row>
    <row r="37" spans="1:22" ht="14.4">
      <c r="A37" s="444" t="s">
        <v>207</v>
      </c>
      <c r="B37" s="449">
        <v>4.0997068674241435</v>
      </c>
      <c r="C37" s="449">
        <v>4.8801208628666011</v>
      </c>
      <c r="D37" s="449">
        <v>19.308395313625905</v>
      </c>
      <c r="E37" s="449">
        <v>19.362784394762908</v>
      </c>
      <c r="F37" s="450">
        <v>48.606951968877617</v>
      </c>
      <c r="G37" s="449">
        <v>49.68545549163602</v>
      </c>
      <c r="H37" s="449">
        <v>11.297326332619894</v>
      </c>
      <c r="I37" s="451">
        <v>11.613699569425897</v>
      </c>
      <c r="J37" s="140"/>
      <c r="K37" s="140"/>
      <c r="L37" s="140"/>
      <c r="M37" s="140"/>
      <c r="N37" s="95"/>
      <c r="O37" s="100"/>
      <c r="P37" s="100"/>
      <c r="Q37" s="100"/>
      <c r="R37" s="100"/>
      <c r="S37" s="100"/>
      <c r="T37" s="100"/>
      <c r="U37" s="100"/>
      <c r="V37" s="100"/>
    </row>
    <row r="38" spans="1:22" ht="14.4">
      <c r="A38" s="444" t="s">
        <v>208</v>
      </c>
      <c r="B38" s="449">
        <v>4.6560819625474901</v>
      </c>
      <c r="C38" s="449">
        <v>4.6689601115200121</v>
      </c>
      <c r="D38" s="449">
        <v>20.343346313987251</v>
      </c>
      <c r="E38" s="449">
        <v>20.769887129647916</v>
      </c>
      <c r="F38" s="450">
        <v>48.217855139235859</v>
      </c>
      <c r="G38" s="449">
        <v>46.804659472383662</v>
      </c>
      <c r="H38" s="449">
        <v>14.605975625942452</v>
      </c>
      <c r="I38" s="451">
        <v>15.365083471757272</v>
      </c>
      <c r="J38" s="140"/>
      <c r="K38" s="140"/>
      <c r="L38" s="140"/>
      <c r="M38" s="140"/>
      <c r="N38" s="95"/>
      <c r="O38" s="100"/>
      <c r="P38" s="100"/>
      <c r="Q38" s="100"/>
      <c r="R38" s="100"/>
      <c r="S38" s="100"/>
      <c r="T38" s="100"/>
      <c r="U38" s="100"/>
      <c r="V38" s="100"/>
    </row>
    <row r="39" spans="1:22" ht="14.4">
      <c r="A39" s="444" t="s">
        <v>209</v>
      </c>
      <c r="B39" s="449">
        <v>10.053876376822741</v>
      </c>
      <c r="C39" s="449">
        <v>8.351677539367456</v>
      </c>
      <c r="D39" s="449">
        <v>10.611934400154475</v>
      </c>
      <c r="E39" s="449">
        <v>11.628135892220277</v>
      </c>
      <c r="F39" s="450">
        <v>52.357353309365585</v>
      </c>
      <c r="G39" s="449">
        <v>53.073377193736249</v>
      </c>
      <c r="H39" s="449">
        <v>12.352955085837158</v>
      </c>
      <c r="I39" s="451">
        <v>11.262891870450114</v>
      </c>
      <c r="J39" s="140"/>
      <c r="K39" s="140"/>
      <c r="L39" s="140"/>
      <c r="M39" s="140"/>
      <c r="N39" s="95"/>
      <c r="O39" s="100"/>
      <c r="P39" s="100"/>
      <c r="Q39" s="100"/>
      <c r="R39" s="100"/>
      <c r="S39" s="100"/>
      <c r="T39" s="100"/>
      <c r="U39" s="100"/>
      <c r="V39" s="100"/>
    </row>
    <row r="40" spans="1:22" ht="14.4">
      <c r="A40" s="444" t="s">
        <v>33</v>
      </c>
      <c r="B40" s="449">
        <v>1.3629321437160942</v>
      </c>
      <c r="C40" s="449">
        <v>1.2544466358935173</v>
      </c>
      <c r="D40" s="449">
        <v>23.175519583764121</v>
      </c>
      <c r="E40" s="449">
        <v>23.178119517927918</v>
      </c>
      <c r="F40" s="450">
        <v>48.653674588677752</v>
      </c>
      <c r="G40" s="449">
        <v>49.365016788872722</v>
      </c>
      <c r="H40" s="449">
        <v>16.701416833189406</v>
      </c>
      <c r="I40" s="451">
        <v>15.522576856977491</v>
      </c>
      <c r="J40" s="140"/>
      <c r="K40" s="140"/>
      <c r="L40" s="140"/>
      <c r="M40" s="140"/>
      <c r="N40" s="95"/>
      <c r="O40" s="100"/>
      <c r="P40" s="100"/>
      <c r="Q40" s="100"/>
      <c r="R40" s="100"/>
      <c r="S40" s="100"/>
      <c r="T40" s="100"/>
      <c r="U40" s="100"/>
      <c r="V40" s="100"/>
    </row>
    <row r="41" spans="1:22" ht="14.4">
      <c r="A41" s="444" t="s">
        <v>210</v>
      </c>
      <c r="B41" s="449">
        <v>3.7479353278798353</v>
      </c>
      <c r="C41" s="449">
        <v>2.9765891278199041</v>
      </c>
      <c r="D41" s="449">
        <v>24.557371294403701</v>
      </c>
      <c r="E41" s="449">
        <v>25.112036963902177</v>
      </c>
      <c r="F41" s="450">
        <v>49.218728367292265</v>
      </c>
      <c r="G41" s="449">
        <v>48.535564815004847</v>
      </c>
      <c r="H41" s="449">
        <v>10.827703405002145</v>
      </c>
      <c r="I41" s="451">
        <v>12.135998178792233</v>
      </c>
      <c r="J41" s="140"/>
      <c r="K41" s="140"/>
      <c r="L41" s="140"/>
      <c r="M41" s="140"/>
      <c r="N41" s="95"/>
      <c r="O41" s="100"/>
      <c r="P41" s="100"/>
      <c r="Q41" s="100"/>
      <c r="R41" s="100"/>
      <c r="S41" s="100"/>
      <c r="T41" s="100"/>
      <c r="U41" s="100"/>
      <c r="V41" s="100"/>
    </row>
    <row r="42" spans="1:22" ht="14.4">
      <c r="A42" s="444" t="s">
        <v>215</v>
      </c>
      <c r="B42" s="449">
        <v>1.1395366766576682</v>
      </c>
      <c r="C42" s="449">
        <v>1.3144597758496961</v>
      </c>
      <c r="D42" s="449">
        <v>15.311702291604945</v>
      </c>
      <c r="E42" s="449">
        <v>14.899500122931006</v>
      </c>
      <c r="F42" s="450">
        <v>57.487694397130248</v>
      </c>
      <c r="G42" s="449">
        <v>57.644649983561848</v>
      </c>
      <c r="H42" s="449">
        <v>19.382395349950375</v>
      </c>
      <c r="I42" s="451">
        <v>19.538908386763971</v>
      </c>
      <c r="J42" s="140"/>
      <c r="K42" s="140"/>
      <c r="L42" s="140"/>
      <c r="M42" s="140"/>
      <c r="N42" s="95"/>
      <c r="O42" s="100"/>
      <c r="P42" s="100"/>
      <c r="Q42" s="100"/>
      <c r="R42" s="100"/>
      <c r="S42" s="100"/>
      <c r="T42" s="100"/>
      <c r="U42" s="100"/>
      <c r="V42" s="100"/>
    </row>
    <row r="43" spans="1:22" ht="14.4">
      <c r="A43" s="444" t="s">
        <v>211</v>
      </c>
      <c r="B43" s="449">
        <v>2.3885286216289052</v>
      </c>
      <c r="C43" s="449">
        <v>2.0651125329671998</v>
      </c>
      <c r="D43" s="449">
        <v>17.424813242728465</v>
      </c>
      <c r="E43" s="449">
        <v>18.095722434281793</v>
      </c>
      <c r="F43" s="450">
        <v>54.734829907420334</v>
      </c>
      <c r="G43" s="449">
        <v>54.10066762130549</v>
      </c>
      <c r="H43" s="449">
        <v>12.466919567714276</v>
      </c>
      <c r="I43" s="451">
        <v>11.538586980985949</v>
      </c>
      <c r="J43" s="140"/>
      <c r="K43" s="140"/>
      <c r="L43" s="140"/>
      <c r="M43" s="140"/>
      <c r="N43" s="95"/>
      <c r="O43" s="100"/>
      <c r="P43" s="100"/>
      <c r="Q43" s="100"/>
      <c r="R43" s="100"/>
      <c r="S43" s="100"/>
      <c r="T43" s="100"/>
      <c r="U43" s="100"/>
      <c r="V43" s="100"/>
    </row>
    <row r="44" spans="1:22" ht="14.4">
      <c r="A44" s="444" t="s">
        <v>212</v>
      </c>
      <c r="B44" s="449">
        <v>1.5889381831910556</v>
      </c>
      <c r="C44" s="449">
        <v>1.3721598001654689</v>
      </c>
      <c r="D44" s="449">
        <v>19.534841899289006</v>
      </c>
      <c r="E44" s="449">
        <v>19.867045518176738</v>
      </c>
      <c r="F44" s="450">
        <v>53.224440978074725</v>
      </c>
      <c r="G44" s="449">
        <v>53.673755014644698</v>
      </c>
      <c r="H44" s="449">
        <v>15.132620851191076</v>
      </c>
      <c r="I44" s="451">
        <v>14.267784328029201</v>
      </c>
      <c r="J44" s="140"/>
      <c r="K44" s="140"/>
      <c r="L44" s="140"/>
      <c r="M44" s="140"/>
      <c r="N44" s="95"/>
      <c r="O44" s="100"/>
      <c r="P44" s="100"/>
      <c r="Q44" s="100"/>
      <c r="R44" s="100"/>
      <c r="S44" s="100"/>
      <c r="T44" s="100"/>
      <c r="U44" s="100"/>
      <c r="V44" s="100"/>
    </row>
    <row r="45" spans="1:22" ht="14.4">
      <c r="A45" s="444" t="s">
        <v>107</v>
      </c>
      <c r="B45" s="449">
        <v>4.7522355377484038</v>
      </c>
      <c r="C45" s="449">
        <v>4.675631612871336</v>
      </c>
      <c r="D45" s="449">
        <v>17.115166520431579</v>
      </c>
      <c r="E45" s="449">
        <v>17.724917297238914</v>
      </c>
      <c r="F45" s="450">
        <v>52.743903358028966</v>
      </c>
      <c r="G45" s="449">
        <v>51.441772822461274</v>
      </c>
      <c r="H45" s="449">
        <v>17.526274676963212</v>
      </c>
      <c r="I45" s="451">
        <v>18.046998154739121</v>
      </c>
      <c r="J45" s="140"/>
      <c r="K45" s="140"/>
      <c r="L45" s="140"/>
      <c r="M45" s="140"/>
      <c r="N45" s="95"/>
      <c r="O45" s="100"/>
      <c r="P45" s="100"/>
      <c r="Q45" s="100"/>
      <c r="R45" s="100"/>
      <c r="S45" s="100"/>
      <c r="T45" s="100"/>
      <c r="U45" s="100"/>
      <c r="V45" s="100"/>
    </row>
    <row r="46" spans="1:22" ht="14.4">
      <c r="A46" s="444" t="s">
        <v>108</v>
      </c>
      <c r="B46" s="449">
        <v>2.2081540965640079</v>
      </c>
      <c r="C46" s="449">
        <v>2.3631444863654743</v>
      </c>
      <c r="D46" s="449">
        <v>17.433613090018518</v>
      </c>
      <c r="E46" s="449">
        <v>17.482684238202388</v>
      </c>
      <c r="F46" s="450">
        <v>52.977114210329333</v>
      </c>
      <c r="G46" s="449">
        <v>51.775090776683065</v>
      </c>
      <c r="H46" s="449">
        <v>18.228943342247618</v>
      </c>
      <c r="I46" s="451">
        <v>20.1508020935388</v>
      </c>
      <c r="J46" s="140"/>
      <c r="K46" s="140"/>
      <c r="L46" s="140"/>
      <c r="M46" s="140"/>
      <c r="N46" s="95"/>
      <c r="O46" s="100"/>
      <c r="P46" s="100"/>
      <c r="Q46" s="100"/>
      <c r="R46" s="100"/>
      <c r="S46" s="100"/>
      <c r="T46" s="100"/>
      <c r="U46" s="100"/>
      <c r="V46" s="100"/>
    </row>
    <row r="47" spans="1:22" ht="15" thickBot="1">
      <c r="A47" s="453"/>
      <c r="B47" s="454"/>
      <c r="C47" s="454"/>
      <c r="D47" s="454"/>
      <c r="E47" s="454"/>
      <c r="F47" s="454"/>
      <c r="G47" s="454"/>
      <c r="H47" s="454"/>
      <c r="I47" s="455"/>
      <c r="J47" s="140"/>
      <c r="K47" s="140"/>
      <c r="L47" s="140"/>
      <c r="M47" s="140"/>
      <c r="N47" s="95"/>
      <c r="O47" s="100"/>
      <c r="P47" s="100"/>
      <c r="Q47" s="100"/>
      <c r="R47" s="100"/>
      <c r="S47" s="100"/>
      <c r="T47" s="100"/>
      <c r="U47" s="100"/>
      <c r="V47" s="100"/>
    </row>
    <row r="48" spans="1:22" ht="15" thickBot="1">
      <c r="A48" s="459" t="s">
        <v>35</v>
      </c>
      <c r="B48" s="460">
        <v>17.586315890385691</v>
      </c>
      <c r="C48" s="460">
        <v>16.810265019255937</v>
      </c>
      <c r="D48" s="460">
        <v>13.137844377510586</v>
      </c>
      <c r="E48" s="460">
        <v>13.482786510973591</v>
      </c>
      <c r="F48" s="460">
        <v>47.039042931073993</v>
      </c>
      <c r="G48" s="460">
        <v>46.624423382847645</v>
      </c>
      <c r="H48" s="460">
        <v>12.56165416302634</v>
      </c>
      <c r="I48" s="461">
        <v>13.002171743703336</v>
      </c>
      <c r="J48" s="140"/>
      <c r="K48" s="140"/>
      <c r="L48" s="140"/>
      <c r="M48" s="140"/>
      <c r="N48" s="95"/>
      <c r="O48" s="95"/>
      <c r="P48" s="95"/>
      <c r="Q48" s="95"/>
      <c r="R48" s="95"/>
      <c r="S48" s="95"/>
      <c r="T48" s="95"/>
      <c r="U48" s="95"/>
      <c r="V48" s="95"/>
    </row>
    <row r="49" spans="1:19" ht="14.4">
      <c r="A49" s="456" t="s">
        <v>51</v>
      </c>
      <c r="B49" s="457"/>
      <c r="C49" s="456"/>
      <c r="D49" s="456"/>
      <c r="E49" s="458"/>
      <c r="F49" s="458"/>
      <c r="G49" s="458"/>
      <c r="H49" s="458"/>
      <c r="I49" s="458"/>
      <c r="J49" s="140"/>
      <c r="K49" s="140"/>
      <c r="L49" s="140"/>
      <c r="M49" s="140"/>
      <c r="N49" s="95"/>
      <c r="O49" s="95"/>
      <c r="P49" s="95"/>
      <c r="Q49" s="95"/>
      <c r="R49" s="95"/>
      <c r="S49" s="95"/>
    </row>
    <row r="50" spans="1:19">
      <c r="A50" s="101"/>
      <c r="B50" s="101"/>
      <c r="C50" s="101"/>
      <c r="D50" s="101"/>
      <c r="E50" s="101"/>
      <c r="F50" s="101"/>
      <c r="G50" s="101"/>
      <c r="H50" s="101"/>
      <c r="I50" s="101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1:19" ht="13.8" thickBot="1">
      <c r="A51" s="101"/>
      <c r="B51" s="101"/>
      <c r="C51" s="101"/>
      <c r="D51" s="101"/>
      <c r="E51" s="101"/>
      <c r="F51" s="101"/>
      <c r="G51" s="101"/>
      <c r="H51" s="101"/>
      <c r="I51" s="101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1:19" s="47" customFormat="1" ht="33" customHeight="1">
      <c r="A52" s="531" t="s">
        <v>34</v>
      </c>
      <c r="B52" s="536" t="s">
        <v>109</v>
      </c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7"/>
      <c r="N52" s="99"/>
      <c r="O52" s="98"/>
      <c r="P52" s="98"/>
      <c r="Q52" s="98"/>
      <c r="R52" s="98"/>
      <c r="S52" s="98"/>
    </row>
    <row r="53" spans="1:19" s="47" customFormat="1" ht="33" customHeight="1">
      <c r="A53" s="532"/>
      <c r="B53" s="538" t="s">
        <v>110</v>
      </c>
      <c r="C53" s="538"/>
      <c r="D53" s="539" t="s">
        <v>111</v>
      </c>
      <c r="E53" s="540"/>
      <c r="F53" s="538" t="s">
        <v>112</v>
      </c>
      <c r="G53" s="538"/>
      <c r="H53" s="539" t="s">
        <v>73</v>
      </c>
      <c r="I53" s="539"/>
      <c r="J53" s="538" t="s">
        <v>113</v>
      </c>
      <c r="K53" s="538"/>
      <c r="L53" s="539" t="s">
        <v>114</v>
      </c>
      <c r="M53" s="541"/>
      <c r="N53" s="99"/>
      <c r="O53" s="98"/>
      <c r="P53" s="98"/>
      <c r="Q53" s="98"/>
      <c r="R53" s="98"/>
      <c r="S53" s="98"/>
    </row>
    <row r="54" spans="1:19" s="47" customFormat="1" ht="16.5" customHeight="1">
      <c r="A54" s="532"/>
      <c r="B54" s="538"/>
      <c r="C54" s="538"/>
      <c r="D54" s="540"/>
      <c r="E54" s="540"/>
      <c r="F54" s="538"/>
      <c r="G54" s="538"/>
      <c r="H54" s="539"/>
      <c r="I54" s="539"/>
      <c r="J54" s="538"/>
      <c r="K54" s="538"/>
      <c r="L54" s="539"/>
      <c r="M54" s="541"/>
      <c r="N54" s="98"/>
      <c r="O54" s="98"/>
      <c r="P54" s="98"/>
      <c r="Q54" s="98"/>
      <c r="R54" s="98"/>
      <c r="S54" s="98"/>
    </row>
    <row r="55" spans="1:19" s="47" customFormat="1" ht="33" customHeight="1" thickBot="1">
      <c r="A55" s="533"/>
      <c r="B55" s="443">
        <v>2020</v>
      </c>
      <c r="C55" s="443">
        <v>2021</v>
      </c>
      <c r="D55" s="443">
        <v>2020</v>
      </c>
      <c r="E55" s="443">
        <v>2021</v>
      </c>
      <c r="F55" s="443">
        <v>2020</v>
      </c>
      <c r="G55" s="443">
        <v>2021</v>
      </c>
      <c r="H55" s="443">
        <v>2020</v>
      </c>
      <c r="I55" s="443">
        <v>2021</v>
      </c>
      <c r="J55" s="443">
        <v>2020</v>
      </c>
      <c r="K55" s="443">
        <v>2021</v>
      </c>
      <c r="L55" s="443">
        <v>2020</v>
      </c>
      <c r="M55" s="443">
        <v>2021</v>
      </c>
      <c r="N55" s="98"/>
      <c r="O55" s="98"/>
      <c r="P55" s="98"/>
      <c r="Q55" s="98"/>
      <c r="R55" s="98"/>
      <c r="S55" s="98"/>
    </row>
    <row r="56" spans="1:19" ht="19.5" customHeight="1">
      <c r="A56" s="445" t="s">
        <v>185</v>
      </c>
      <c r="B56" s="446">
        <v>0.24913037886129424</v>
      </c>
      <c r="C56" s="446">
        <v>0.33203873435142484</v>
      </c>
      <c r="D56" s="446">
        <v>0.76210835341094485</v>
      </c>
      <c r="E56" s="446">
        <v>0.90881947706075106</v>
      </c>
      <c r="F56" s="446">
        <v>0.73723341157890354</v>
      </c>
      <c r="G56" s="446">
        <v>0.80788145528414446</v>
      </c>
      <c r="H56" s="446">
        <v>10.993280050042262</v>
      </c>
      <c r="I56" s="446">
        <v>10.622556519617991</v>
      </c>
      <c r="J56" s="446">
        <v>2.6174606246362035</v>
      </c>
      <c r="K56" s="446">
        <v>3.0025498441743523</v>
      </c>
      <c r="L56" s="446">
        <v>5.563600565460936</v>
      </c>
      <c r="M56" s="448">
        <v>5.6049253486323538</v>
      </c>
      <c r="N56" s="95"/>
      <c r="O56" s="95"/>
      <c r="P56" s="95"/>
      <c r="Q56" s="95"/>
      <c r="R56" s="95"/>
      <c r="S56" s="95"/>
    </row>
    <row r="57" spans="1:19">
      <c r="A57" s="444" t="s">
        <v>186</v>
      </c>
      <c r="B57" s="449">
        <v>0.20546003610048116</v>
      </c>
      <c r="C57" s="449">
        <v>0.16536930805960712</v>
      </c>
      <c r="D57" s="449">
        <v>0.21550938150586973</v>
      </c>
      <c r="E57" s="449">
        <v>0.19578459818438743</v>
      </c>
      <c r="F57" s="449">
        <v>0.23944576804274892</v>
      </c>
      <c r="G57" s="449">
        <v>0.26654869861232722</v>
      </c>
      <c r="H57" s="449">
        <v>1.4181650044834984</v>
      </c>
      <c r="I57" s="449">
        <v>1.1510017153470833</v>
      </c>
      <c r="J57" s="449">
        <v>0.48635664679195389</v>
      </c>
      <c r="K57" s="449">
        <v>0.5176950589614433</v>
      </c>
      <c r="L57" s="449">
        <v>4.8402235369339115</v>
      </c>
      <c r="M57" s="451">
        <v>4.9234552276646841</v>
      </c>
      <c r="N57" s="100"/>
      <c r="O57" s="100"/>
      <c r="P57" s="100"/>
      <c r="Q57" s="100"/>
      <c r="R57" s="100"/>
      <c r="S57" s="100"/>
    </row>
    <row r="58" spans="1:19">
      <c r="A58" s="444" t="s">
        <v>187</v>
      </c>
      <c r="B58" s="449">
        <v>0.19472169603925343</v>
      </c>
      <c r="C58" s="449">
        <v>0.18569967619230457</v>
      </c>
      <c r="D58" s="449">
        <v>0.22277527444107664</v>
      </c>
      <c r="E58" s="449">
        <v>0.26137253703688917</v>
      </c>
      <c r="F58" s="449">
        <v>0.58127170311670973</v>
      </c>
      <c r="G58" s="449">
        <v>0.64191597284707969</v>
      </c>
      <c r="H58" s="449">
        <v>6.8447231643145201E-2</v>
      </c>
      <c r="I58" s="449">
        <v>7.2140883510621021E-2</v>
      </c>
      <c r="J58" s="449">
        <v>0.11811129165285833</v>
      </c>
      <c r="K58" s="449">
        <v>0.15886816800388048</v>
      </c>
      <c r="L58" s="449">
        <v>3.9181105130071536</v>
      </c>
      <c r="M58" s="451">
        <v>4.0818887208092001</v>
      </c>
      <c r="N58" s="100"/>
      <c r="O58" s="100"/>
      <c r="P58" s="100"/>
      <c r="Q58" s="100"/>
      <c r="R58" s="100"/>
      <c r="S58" s="100"/>
    </row>
    <row r="59" spans="1:19">
      <c r="A59" s="444" t="s">
        <v>188</v>
      </c>
      <c r="B59" s="449">
        <v>0.43786493120120984</v>
      </c>
      <c r="C59" s="449">
        <v>0.49150374579679201</v>
      </c>
      <c r="D59" s="449">
        <v>3.561832896919935E-2</v>
      </c>
      <c r="E59" s="449">
        <v>1.4065346017672412E-2</v>
      </c>
      <c r="F59" s="449">
        <v>0.58282307567694247</v>
      </c>
      <c r="G59" s="449">
        <v>0.67595819259953449</v>
      </c>
      <c r="H59" s="449">
        <v>0.13141244739123889</v>
      </c>
      <c r="I59" s="449">
        <v>0.24192367293703268</v>
      </c>
      <c r="J59" s="449">
        <v>9.4081750439526157E-2</v>
      </c>
      <c r="K59" s="449">
        <v>0.19471055532639928</v>
      </c>
      <c r="L59" s="449">
        <v>7.7345690140431262</v>
      </c>
      <c r="M59" s="451">
        <v>7.9022977736959428</v>
      </c>
      <c r="N59" s="100"/>
      <c r="O59" s="100"/>
      <c r="P59" s="100"/>
      <c r="Q59" s="100"/>
      <c r="R59" s="100"/>
      <c r="S59" s="100"/>
    </row>
    <row r="60" spans="1:19">
      <c r="A60" s="444" t="s">
        <v>189</v>
      </c>
      <c r="B60" s="449">
        <v>0.51085445811101504</v>
      </c>
      <c r="C60" s="449">
        <v>6.3174876834180119E-2</v>
      </c>
      <c r="D60" s="449">
        <v>0</v>
      </c>
      <c r="E60" s="449">
        <v>1.6895514905761265E-3</v>
      </c>
      <c r="F60" s="449">
        <v>0.11754807409450263</v>
      </c>
      <c r="G60" s="449">
        <v>0.25443531228370586</v>
      </c>
      <c r="H60" s="449">
        <v>0</v>
      </c>
      <c r="I60" s="449">
        <v>0</v>
      </c>
      <c r="J60" s="449">
        <v>0</v>
      </c>
      <c r="K60" s="449">
        <v>0</v>
      </c>
      <c r="L60" s="449">
        <v>14.588101388195732</v>
      </c>
      <c r="M60" s="451">
        <v>22.496020092984296</v>
      </c>
      <c r="N60" s="100"/>
      <c r="O60" s="100"/>
      <c r="P60" s="100"/>
      <c r="Q60" s="100"/>
      <c r="R60" s="100"/>
      <c r="S60" s="100"/>
    </row>
    <row r="61" spans="1:19">
      <c r="A61" s="444" t="s">
        <v>190</v>
      </c>
      <c r="B61" s="449">
        <v>0.25158834348383052</v>
      </c>
      <c r="C61" s="449">
        <v>0.20868433862442268</v>
      </c>
      <c r="D61" s="449">
        <v>0.13916202954600004</v>
      </c>
      <c r="E61" s="449">
        <v>0.167933583095558</v>
      </c>
      <c r="F61" s="449">
        <v>0.28027485816758418</v>
      </c>
      <c r="G61" s="449">
        <v>0.36889176069137741</v>
      </c>
      <c r="H61" s="449">
        <v>1.3897465840417511E-2</v>
      </c>
      <c r="I61" s="449">
        <v>1.0933478975152908E-2</v>
      </c>
      <c r="J61" s="449">
        <v>0.22834023056478303</v>
      </c>
      <c r="K61" s="449">
        <v>0.33748933278669146</v>
      </c>
      <c r="L61" s="449">
        <v>4.8449331594620011</v>
      </c>
      <c r="M61" s="451">
        <v>4.9799742981780941</v>
      </c>
      <c r="N61" s="100"/>
      <c r="O61" s="100"/>
      <c r="P61" s="100"/>
      <c r="Q61" s="100"/>
      <c r="R61" s="100"/>
      <c r="S61" s="100"/>
    </row>
    <row r="62" spans="1:19">
      <c r="A62" s="444" t="s">
        <v>27</v>
      </c>
      <c r="B62" s="449">
        <v>0.34075086638375035</v>
      </c>
      <c r="C62" s="449">
        <v>0.40727005365185948</v>
      </c>
      <c r="D62" s="449">
        <v>0.10798413610842288</v>
      </c>
      <c r="E62" s="449">
        <v>0.12424028922527466</v>
      </c>
      <c r="F62" s="449">
        <v>2.3819692196391271</v>
      </c>
      <c r="G62" s="449">
        <v>2.6222995326913656</v>
      </c>
      <c r="H62" s="449">
        <v>1.9383297915790805E-2</v>
      </c>
      <c r="I62" s="449">
        <v>5.3953824259590916E-2</v>
      </c>
      <c r="J62" s="449">
        <v>6.1725887517133801E-2</v>
      </c>
      <c r="K62" s="449">
        <v>8.6646209108629427E-2</v>
      </c>
      <c r="L62" s="449">
        <v>3.6259526760482848</v>
      </c>
      <c r="M62" s="451">
        <v>3.7759472212630945</v>
      </c>
      <c r="N62" s="100"/>
      <c r="O62" s="100"/>
      <c r="P62" s="100"/>
      <c r="Q62" s="100"/>
      <c r="R62" s="100"/>
      <c r="S62" s="100"/>
    </row>
    <row r="63" spans="1:19">
      <c r="A63" s="444" t="s">
        <v>191</v>
      </c>
      <c r="B63" s="449">
        <v>0.2949164067387372</v>
      </c>
      <c r="C63" s="449">
        <v>0.24685216259732731</v>
      </c>
      <c r="D63" s="449">
        <v>0.12506553030322004</v>
      </c>
      <c r="E63" s="449">
        <v>0.18458715443718496</v>
      </c>
      <c r="F63" s="449">
        <v>0.27475098621105293</v>
      </c>
      <c r="G63" s="449">
        <v>0.3516069464287333</v>
      </c>
      <c r="H63" s="449">
        <v>0.25928127764405273</v>
      </c>
      <c r="I63" s="449">
        <v>0.28511239634208058</v>
      </c>
      <c r="J63" s="449">
        <v>0.19398276379142412</v>
      </c>
      <c r="K63" s="449">
        <v>0.1504198981382571</v>
      </c>
      <c r="L63" s="449">
        <v>5.9037847921635125</v>
      </c>
      <c r="M63" s="451">
        <v>6.0507472801041668</v>
      </c>
      <c r="N63" s="100"/>
      <c r="O63" s="100"/>
      <c r="P63" s="100"/>
      <c r="Q63" s="100"/>
      <c r="R63" s="100"/>
      <c r="S63" s="100"/>
    </row>
    <row r="64" spans="1:19">
      <c r="A64" s="444" t="s">
        <v>192</v>
      </c>
      <c r="B64" s="449">
        <v>0.36601765173598555</v>
      </c>
      <c r="C64" s="449">
        <v>0.31388625170357209</v>
      </c>
      <c r="D64" s="449">
        <v>7.5887103568857608E-3</v>
      </c>
      <c r="E64" s="449">
        <v>2.2590937094722433E-2</v>
      </c>
      <c r="F64" s="449">
        <v>0.25120426291083098</v>
      </c>
      <c r="G64" s="449">
        <v>0.14615320150882349</v>
      </c>
      <c r="H64" s="449">
        <v>1.4441577068479639E-2</v>
      </c>
      <c r="I64" s="449">
        <v>2.143208938655829E-3</v>
      </c>
      <c r="J64" s="449">
        <v>0.10148101702818328</v>
      </c>
      <c r="K64" s="449">
        <v>0.12568851645921214</v>
      </c>
      <c r="L64" s="449">
        <v>7.0533596571666113</v>
      </c>
      <c r="M64" s="451">
        <v>7.4101763396395057</v>
      </c>
      <c r="N64" s="100"/>
      <c r="O64" s="100"/>
      <c r="P64" s="100"/>
      <c r="Q64" s="100"/>
      <c r="R64" s="100"/>
      <c r="S64" s="100"/>
    </row>
    <row r="65" spans="1:19">
      <c r="A65" s="444" t="s">
        <v>193</v>
      </c>
      <c r="B65" s="449">
        <v>0.36928986877436132</v>
      </c>
      <c r="C65" s="449">
        <v>0.42825123046271635</v>
      </c>
      <c r="D65" s="449">
        <v>6.6501764833586038E-2</v>
      </c>
      <c r="E65" s="449">
        <v>8.3201551003634688E-2</v>
      </c>
      <c r="F65" s="449">
        <v>0.24642935857631174</v>
      </c>
      <c r="G65" s="449">
        <v>0.43790166870423203</v>
      </c>
      <c r="H65" s="449">
        <v>1.7601554973109548E-3</v>
      </c>
      <c r="I65" s="449">
        <v>4.2172693911325543E-3</v>
      </c>
      <c r="J65" s="449">
        <v>7.0840444725931068E-2</v>
      </c>
      <c r="K65" s="449">
        <v>0.11043497865263746</v>
      </c>
      <c r="L65" s="449">
        <v>15.956609314917182</v>
      </c>
      <c r="M65" s="451">
        <v>16.474591117416239</v>
      </c>
      <c r="N65" s="100"/>
      <c r="O65" s="100"/>
      <c r="P65" s="100"/>
      <c r="Q65" s="100"/>
      <c r="R65" s="100"/>
      <c r="S65" s="100"/>
    </row>
    <row r="66" spans="1:19">
      <c r="A66" s="444" t="s">
        <v>28</v>
      </c>
      <c r="B66" s="449">
        <v>0.30011543758005066</v>
      </c>
      <c r="C66" s="449">
        <v>0.18496698667788711</v>
      </c>
      <c r="D66" s="449">
        <v>1.9236646457307358E-2</v>
      </c>
      <c r="E66" s="449">
        <v>2.3518200811081143E-2</v>
      </c>
      <c r="F66" s="449">
        <v>1.8732332804898948</v>
      </c>
      <c r="G66" s="449">
        <v>3.2934703126042781</v>
      </c>
      <c r="H66" s="449">
        <v>0</v>
      </c>
      <c r="I66" s="449">
        <v>4.3149713839212445E-3</v>
      </c>
      <c r="J66" s="449">
        <v>1.6773795684638951E-2</v>
      </c>
      <c r="K66" s="449">
        <v>7.1943278654110931E-2</v>
      </c>
      <c r="L66" s="449">
        <v>8.1478616106155926</v>
      </c>
      <c r="M66" s="451">
        <v>9.240863239177239</v>
      </c>
      <c r="N66" s="100"/>
      <c r="O66" s="100"/>
      <c r="P66" s="100"/>
      <c r="Q66" s="100"/>
      <c r="R66" s="100"/>
      <c r="S66" s="100"/>
    </row>
    <row r="67" spans="1:19">
      <c r="A67" s="444" t="s">
        <v>194</v>
      </c>
      <c r="B67" s="449">
        <v>0.22834517526526105</v>
      </c>
      <c r="C67" s="449">
        <v>0.26167057201377714</v>
      </c>
      <c r="D67" s="449">
        <v>4.919609502987087E-3</v>
      </c>
      <c r="E67" s="449">
        <v>1.0494602888652248E-2</v>
      </c>
      <c r="F67" s="449">
        <v>7.9486908893975333E-2</v>
      </c>
      <c r="G67" s="449">
        <v>0.16997169832617898</v>
      </c>
      <c r="H67" s="449">
        <v>2.3287406905279327E-3</v>
      </c>
      <c r="I67" s="449">
        <v>4.3983461623481896E-3</v>
      </c>
      <c r="J67" s="449">
        <v>1.2725006673895436E-2</v>
      </c>
      <c r="K67" s="449">
        <v>1.3883960062875157E-2</v>
      </c>
      <c r="L67" s="449">
        <v>6.1209727620359944</v>
      </c>
      <c r="M67" s="451">
        <v>6.6029760083961362</v>
      </c>
      <c r="N67" s="100"/>
      <c r="O67" s="100"/>
      <c r="P67" s="100"/>
      <c r="Q67" s="100"/>
      <c r="R67" s="100"/>
      <c r="S67" s="100"/>
    </row>
    <row r="68" spans="1:19">
      <c r="A68" s="444" t="s">
        <v>97</v>
      </c>
      <c r="B68" s="449">
        <v>0.31023985340361798</v>
      </c>
      <c r="C68" s="449">
        <v>0.38690106412340336</v>
      </c>
      <c r="D68" s="449">
        <v>4.2290561205466396E-3</v>
      </c>
      <c r="E68" s="449">
        <v>9.5295324177447644E-3</v>
      </c>
      <c r="F68" s="449">
        <v>3.5784157964211381E-2</v>
      </c>
      <c r="G68" s="449">
        <v>0.12659061622942908</v>
      </c>
      <c r="H68" s="449">
        <v>1.7107249146056946E-3</v>
      </c>
      <c r="I68" s="449">
        <v>0</v>
      </c>
      <c r="J68" s="449">
        <v>8.2753128622660294E-3</v>
      </c>
      <c r="K68" s="449">
        <v>6.1956297876327032E-2</v>
      </c>
      <c r="L68" s="449">
        <v>6.7409311828915026</v>
      </c>
      <c r="M68" s="451">
        <v>7.1481877100648834</v>
      </c>
      <c r="N68" s="100"/>
      <c r="O68" s="100"/>
      <c r="P68" s="100"/>
      <c r="Q68" s="100"/>
      <c r="R68" s="100"/>
      <c r="S68" s="100"/>
    </row>
    <row r="69" spans="1:19">
      <c r="A69" s="444" t="s">
        <v>36</v>
      </c>
      <c r="B69" s="449">
        <v>0.58796305744638999</v>
      </c>
      <c r="C69" s="449">
        <v>2.1637424667108283</v>
      </c>
      <c r="D69" s="449">
        <v>0.70691037852320215</v>
      </c>
      <c r="E69" s="449">
        <v>1.2262826720582087</v>
      </c>
      <c r="F69" s="449">
        <v>0.17368220812085403</v>
      </c>
      <c r="G69" s="449">
        <v>0.12341248230681653</v>
      </c>
      <c r="H69" s="449">
        <v>1.7745557862027905</v>
      </c>
      <c r="I69" s="449">
        <v>1.4108595612247852</v>
      </c>
      <c r="J69" s="449">
        <v>1.091680510863013</v>
      </c>
      <c r="K69" s="449">
        <v>0.3670910840798689</v>
      </c>
      <c r="L69" s="449">
        <v>7.7728340334595174</v>
      </c>
      <c r="M69" s="451">
        <v>9.0598808200271783</v>
      </c>
      <c r="N69" s="100"/>
      <c r="O69" s="100"/>
      <c r="P69" s="100"/>
      <c r="Q69" s="100"/>
      <c r="R69" s="100"/>
      <c r="S69" s="100"/>
    </row>
    <row r="70" spans="1:19">
      <c r="A70" s="444" t="s">
        <v>195</v>
      </c>
      <c r="B70" s="449">
        <v>1.2703148951816445</v>
      </c>
      <c r="C70" s="449">
        <v>1.4277904527531364</v>
      </c>
      <c r="D70" s="449">
        <v>4.9236269050105495E-2</v>
      </c>
      <c r="E70" s="449">
        <v>4.4501033215954049E-2</v>
      </c>
      <c r="F70" s="449">
        <v>0.23562976386472009</v>
      </c>
      <c r="G70" s="449">
        <v>0.2708755045280839</v>
      </c>
      <c r="H70" s="449">
        <v>0.71028434410910246</v>
      </c>
      <c r="I70" s="449">
        <v>0.18142195517077542</v>
      </c>
      <c r="J70" s="449">
        <v>0.81796654325630225</v>
      </c>
      <c r="K70" s="449">
        <v>0.96795220713766938</v>
      </c>
      <c r="L70" s="449">
        <v>9.3816277828995052</v>
      </c>
      <c r="M70" s="451">
        <v>8.9361963086464336</v>
      </c>
      <c r="N70" s="100"/>
      <c r="O70" s="100"/>
      <c r="P70" s="100"/>
      <c r="Q70" s="100"/>
      <c r="R70" s="100"/>
      <c r="S70" s="100"/>
    </row>
    <row r="71" spans="1:19">
      <c r="A71" s="452" t="s">
        <v>196</v>
      </c>
      <c r="B71" s="449">
        <v>1.4415343922113339</v>
      </c>
      <c r="C71" s="449">
        <v>1.6671071296967963</v>
      </c>
      <c r="D71" s="449">
        <v>5.850070590760547E-2</v>
      </c>
      <c r="E71" s="449">
        <v>5.3205582349368709E-2</v>
      </c>
      <c r="F71" s="449">
        <v>0.27611689873718759</v>
      </c>
      <c r="G71" s="449">
        <v>0.31882905125404226</v>
      </c>
      <c r="H71" s="449">
        <v>0.84755866039913974</v>
      </c>
      <c r="I71" s="449">
        <v>0.2195043604783582</v>
      </c>
      <c r="J71" s="449">
        <v>0.9745186084988805</v>
      </c>
      <c r="K71" s="449">
        <v>1.1756256537117322</v>
      </c>
      <c r="L71" s="449">
        <v>9.8507128440462886</v>
      </c>
      <c r="M71" s="451">
        <v>9.3526967450786369</v>
      </c>
      <c r="N71" s="100"/>
      <c r="O71" s="100"/>
      <c r="P71" s="100"/>
      <c r="Q71" s="100"/>
      <c r="R71" s="100"/>
      <c r="S71" s="100"/>
    </row>
    <row r="72" spans="1:19">
      <c r="A72" s="444" t="s">
        <v>197</v>
      </c>
      <c r="B72" s="449">
        <v>0.32603914021759972</v>
      </c>
      <c r="C72" s="449">
        <v>0.3129091142066503</v>
      </c>
      <c r="D72" s="449">
        <v>1.5499429140033891E-3</v>
      </c>
      <c r="E72" s="449">
        <v>4.7689482551692367E-3</v>
      </c>
      <c r="F72" s="449">
        <v>3.1161436397146396E-2</v>
      </c>
      <c r="G72" s="449">
        <v>4.0292718061534033E-2</v>
      </c>
      <c r="H72" s="449">
        <v>0</v>
      </c>
      <c r="I72" s="449">
        <v>4.9625344302226572E-3</v>
      </c>
      <c r="J72" s="449">
        <v>0</v>
      </c>
      <c r="K72" s="449">
        <v>1.430508630550004E-3</v>
      </c>
      <c r="L72" s="449">
        <v>6.2485415388038099</v>
      </c>
      <c r="M72" s="451">
        <v>6.1589974081336649</v>
      </c>
      <c r="N72" s="100"/>
      <c r="O72" s="100"/>
      <c r="P72" s="100"/>
      <c r="Q72" s="100"/>
      <c r="R72" s="100"/>
      <c r="S72" s="100"/>
    </row>
    <row r="73" spans="1:19">
      <c r="A73" s="444" t="s">
        <v>30</v>
      </c>
      <c r="B73" s="449">
        <v>0.20140119633677769</v>
      </c>
      <c r="C73" s="449">
        <v>0.17332738734701059</v>
      </c>
      <c r="D73" s="449">
        <v>0</v>
      </c>
      <c r="E73" s="449">
        <v>1.301045408056783E-2</v>
      </c>
      <c r="F73" s="449">
        <v>7.2066858279730001E-2</v>
      </c>
      <c r="G73" s="449">
        <v>7.7516982062385845E-2</v>
      </c>
      <c r="H73" s="449">
        <v>0</v>
      </c>
      <c r="I73" s="449">
        <v>0</v>
      </c>
      <c r="J73" s="449">
        <v>0</v>
      </c>
      <c r="K73" s="449">
        <v>0</v>
      </c>
      <c r="L73" s="449">
        <v>5.9062020545420708</v>
      </c>
      <c r="M73" s="451">
        <v>6.100676978124393</v>
      </c>
      <c r="N73" s="100"/>
      <c r="O73" s="100"/>
      <c r="P73" s="100"/>
      <c r="Q73" s="100"/>
      <c r="R73" s="100"/>
      <c r="S73" s="100"/>
    </row>
    <row r="74" spans="1:19">
      <c r="A74" s="444" t="s">
        <v>198</v>
      </c>
      <c r="B74" s="449">
        <v>0.48273543466940594</v>
      </c>
      <c r="C74" s="449">
        <v>0.69250614261527843</v>
      </c>
      <c r="D74" s="449">
        <v>2.3581306040662686</v>
      </c>
      <c r="E74" s="449">
        <v>3.1440504654185584</v>
      </c>
      <c r="F74" s="449">
        <v>0.59159477222050794</v>
      </c>
      <c r="G74" s="449">
        <v>0.7448469873305209</v>
      </c>
      <c r="H74" s="449">
        <v>7.5472822046095374</v>
      </c>
      <c r="I74" s="449">
        <v>7.0768575655338157</v>
      </c>
      <c r="J74" s="449">
        <v>1.6744625053830522</v>
      </c>
      <c r="K74" s="449">
        <v>1.9494447379017561</v>
      </c>
      <c r="L74" s="449">
        <v>6.7082380060876892</v>
      </c>
      <c r="M74" s="451">
        <v>6.5415451750435851</v>
      </c>
      <c r="N74" s="100"/>
      <c r="O74" s="100"/>
      <c r="P74" s="100"/>
      <c r="Q74" s="100"/>
      <c r="R74" s="100"/>
      <c r="S74" s="100"/>
    </row>
    <row r="75" spans="1:19">
      <c r="A75" s="444" t="s">
        <v>199</v>
      </c>
      <c r="B75" s="449">
        <v>6.8165773943803548E-2</v>
      </c>
      <c r="C75" s="449">
        <v>0.14829836530630022</v>
      </c>
      <c r="D75" s="449">
        <v>0</v>
      </c>
      <c r="E75" s="449">
        <v>3.9865927611420805E-2</v>
      </c>
      <c r="F75" s="449">
        <v>3.77456269589119</v>
      </c>
      <c r="G75" s="449">
        <v>1.5894916195992912</v>
      </c>
      <c r="H75" s="449">
        <v>0</v>
      </c>
      <c r="I75" s="449">
        <v>1.6009144448202429E-2</v>
      </c>
      <c r="J75" s="449">
        <v>0</v>
      </c>
      <c r="K75" s="449">
        <v>0</v>
      </c>
      <c r="L75" s="449">
        <v>4.8772412457909464</v>
      </c>
      <c r="M75" s="451">
        <v>5.0532510323775259</v>
      </c>
      <c r="N75" s="100"/>
      <c r="O75" s="100"/>
      <c r="P75" s="100"/>
      <c r="Q75" s="100"/>
      <c r="R75" s="100"/>
      <c r="S75" s="100"/>
    </row>
    <row r="76" spans="1:19">
      <c r="A76" s="444" t="s">
        <v>200</v>
      </c>
      <c r="B76" s="449">
        <v>0.23948510370285786</v>
      </c>
      <c r="C76" s="449">
        <v>0.2707533390964133</v>
      </c>
      <c r="D76" s="449">
        <v>6.3430201112950387E-3</v>
      </c>
      <c r="E76" s="449">
        <v>2.1860753199301853E-2</v>
      </c>
      <c r="F76" s="449">
        <v>8.0148187113239136E-2</v>
      </c>
      <c r="G76" s="449">
        <v>0.11685001067656332</v>
      </c>
      <c r="H76" s="449">
        <v>0</v>
      </c>
      <c r="I76" s="449">
        <v>2.504666627878599E-3</v>
      </c>
      <c r="J76" s="449">
        <v>7.9424631634124346E-2</v>
      </c>
      <c r="K76" s="449">
        <v>4.6607965749939223E-2</v>
      </c>
      <c r="L76" s="449">
        <v>6.9083929955518508</v>
      </c>
      <c r="M76" s="451">
        <v>6.9660242860558972</v>
      </c>
      <c r="N76" s="100"/>
      <c r="O76" s="100"/>
      <c r="P76" s="100"/>
      <c r="Q76" s="100"/>
      <c r="R76" s="100"/>
      <c r="S76" s="100"/>
    </row>
    <row r="77" spans="1:19">
      <c r="A77" s="444" t="s">
        <v>201</v>
      </c>
      <c r="B77" s="449">
        <v>0.25945421026677945</v>
      </c>
      <c r="C77" s="449">
        <v>0.26050868927554066</v>
      </c>
      <c r="D77" s="449">
        <v>3.0422128074455661</v>
      </c>
      <c r="E77" s="449">
        <v>3.9664262890660646</v>
      </c>
      <c r="F77" s="449">
        <v>0.2317539189943543</v>
      </c>
      <c r="G77" s="449">
        <v>0.29679317019308804</v>
      </c>
      <c r="H77" s="449">
        <v>9.2830137375790596</v>
      </c>
      <c r="I77" s="449">
        <v>8.9251564085318336</v>
      </c>
      <c r="J77" s="449">
        <v>0.60335359050555515</v>
      </c>
      <c r="K77" s="449">
        <v>0.7156503030601119</v>
      </c>
      <c r="L77" s="449">
        <v>4.2078933254587065</v>
      </c>
      <c r="M77" s="451">
        <v>3.8872005894410449</v>
      </c>
      <c r="N77" s="100"/>
      <c r="O77" s="100"/>
      <c r="P77" s="100"/>
      <c r="Q77" s="100"/>
      <c r="R77" s="100"/>
      <c r="S77" s="100"/>
    </row>
    <row r="78" spans="1:19">
      <c r="A78" s="444" t="s">
        <v>202</v>
      </c>
      <c r="B78" s="449">
        <v>0.35680568507875593</v>
      </c>
      <c r="C78" s="449">
        <v>0.31595832384603173</v>
      </c>
      <c r="D78" s="449">
        <v>2.8030775165603621</v>
      </c>
      <c r="E78" s="449">
        <v>3.7421005471379964</v>
      </c>
      <c r="F78" s="449">
        <v>0.50098338013185961</v>
      </c>
      <c r="G78" s="449">
        <v>0.69022445217015238</v>
      </c>
      <c r="H78" s="449">
        <v>4.604746656764318</v>
      </c>
      <c r="I78" s="449">
        <v>4.9467483412584885</v>
      </c>
      <c r="J78" s="449">
        <v>0.33077080490149474</v>
      </c>
      <c r="K78" s="449">
        <v>0.46140196786981424</v>
      </c>
      <c r="L78" s="449">
        <v>3.987955563308748</v>
      </c>
      <c r="M78" s="451">
        <v>3.5801853498570555</v>
      </c>
      <c r="N78" s="100"/>
      <c r="O78" s="100"/>
      <c r="P78" s="100"/>
      <c r="Q78" s="100"/>
      <c r="R78" s="100"/>
      <c r="S78" s="100"/>
    </row>
    <row r="79" spans="1:19">
      <c r="A79" s="444" t="s">
        <v>32</v>
      </c>
      <c r="B79" s="449">
        <v>0.55371275695744193</v>
      </c>
      <c r="C79" s="449">
        <v>0.13473684128265084</v>
      </c>
      <c r="D79" s="449">
        <v>2.2570888012197083</v>
      </c>
      <c r="E79" s="449">
        <v>3.1794278105529066</v>
      </c>
      <c r="F79" s="449">
        <v>0.10300056942495203</v>
      </c>
      <c r="G79" s="449">
        <v>0.16713217203225583</v>
      </c>
      <c r="H79" s="449">
        <v>5.1146783638479283</v>
      </c>
      <c r="I79" s="449">
        <v>7.3868297354558132</v>
      </c>
      <c r="J79" s="449">
        <v>0.11530081207277473</v>
      </c>
      <c r="K79" s="449">
        <v>0.14655260266806847</v>
      </c>
      <c r="L79" s="449">
        <v>6.012778916350447</v>
      </c>
      <c r="M79" s="451">
        <v>5.812773276122023</v>
      </c>
      <c r="N79" s="100"/>
      <c r="O79" s="100"/>
      <c r="P79" s="100"/>
      <c r="Q79" s="100"/>
      <c r="R79" s="100"/>
      <c r="S79" s="100"/>
    </row>
    <row r="80" spans="1:19">
      <c r="A80" s="444" t="s">
        <v>203</v>
      </c>
      <c r="B80" s="449">
        <v>0.25982786609542674</v>
      </c>
      <c r="C80" s="449">
        <v>0.27946310743516783</v>
      </c>
      <c r="D80" s="449">
        <v>1.0812865695973752</v>
      </c>
      <c r="E80" s="449">
        <v>1.7866970236915813</v>
      </c>
      <c r="F80" s="449">
        <v>9.4772860288951571E-2</v>
      </c>
      <c r="G80" s="449">
        <v>0.13976884004172366</v>
      </c>
      <c r="H80" s="449">
        <v>3.0981979073912118</v>
      </c>
      <c r="I80" s="449">
        <v>2.4022259644927715</v>
      </c>
      <c r="J80" s="449">
        <v>0.1089139350334985</v>
      </c>
      <c r="K80" s="449">
        <v>0.22562243053109243</v>
      </c>
      <c r="L80" s="449">
        <v>6.0127119797850854</v>
      </c>
      <c r="M80" s="451">
        <v>6.7411251946603086</v>
      </c>
      <c r="N80" s="100"/>
      <c r="O80" s="100"/>
      <c r="P80" s="100"/>
      <c r="Q80" s="100"/>
      <c r="R80" s="100"/>
      <c r="S80" s="100"/>
    </row>
    <row r="81" spans="1:19">
      <c r="A81" s="444" t="s">
        <v>204</v>
      </c>
      <c r="B81" s="449">
        <v>0.34553045726072962</v>
      </c>
      <c r="C81" s="449">
        <v>0.30544899722506591</v>
      </c>
      <c r="D81" s="449">
        <v>8.8157644007852823E-2</v>
      </c>
      <c r="E81" s="449">
        <v>8.8054553203974997E-2</v>
      </c>
      <c r="F81" s="449">
        <v>0.51211128647496995</v>
      </c>
      <c r="G81" s="449">
        <v>0.67762129198124699</v>
      </c>
      <c r="H81" s="449">
        <v>0.15302195119308135</v>
      </c>
      <c r="I81" s="449">
        <v>0.19388770105846664</v>
      </c>
      <c r="J81" s="449">
        <v>8.8381072386426104E-2</v>
      </c>
      <c r="K81" s="449">
        <v>0.10050702311876522</v>
      </c>
      <c r="L81" s="449">
        <v>6.7142173086527226</v>
      </c>
      <c r="M81" s="451">
        <v>6.7485381938108926</v>
      </c>
      <c r="N81" s="100"/>
      <c r="O81" s="100"/>
      <c r="P81" s="100"/>
      <c r="Q81" s="100"/>
      <c r="R81" s="100"/>
      <c r="S81" s="100"/>
    </row>
    <row r="82" spans="1:19">
      <c r="A82" s="444" t="s">
        <v>205</v>
      </c>
      <c r="B82" s="449">
        <v>0.12307582243094829</v>
      </c>
      <c r="C82" s="449">
        <v>0.12964402618090387</v>
      </c>
      <c r="D82" s="449">
        <v>5.8664107169130265E-2</v>
      </c>
      <c r="E82" s="449">
        <v>5.8358612802821196E-2</v>
      </c>
      <c r="F82" s="449">
        <v>6.0782860436719401</v>
      </c>
      <c r="G82" s="449">
        <v>5.6036978192116367</v>
      </c>
      <c r="H82" s="449">
        <v>5.7085330473150356E-4</v>
      </c>
      <c r="I82" s="449">
        <v>3.5513631225536314E-3</v>
      </c>
      <c r="J82" s="449">
        <v>0.10002628748778672</v>
      </c>
      <c r="K82" s="449">
        <v>9.5506639349133768E-2</v>
      </c>
      <c r="L82" s="449">
        <v>10.360146581553012</v>
      </c>
      <c r="M82" s="451">
        <v>11.59689006455309</v>
      </c>
      <c r="N82" s="100"/>
      <c r="O82" s="100"/>
      <c r="P82" s="100"/>
      <c r="Q82" s="100"/>
      <c r="R82" s="100"/>
      <c r="S82" s="100"/>
    </row>
    <row r="83" spans="1:19">
      <c r="A83" s="444" t="s">
        <v>56</v>
      </c>
      <c r="B83" s="449">
        <v>0.17235548814784138</v>
      </c>
      <c r="C83" s="449">
        <v>0.20394225383029629</v>
      </c>
      <c r="D83" s="449">
        <v>8.3513970264865196E-3</v>
      </c>
      <c r="E83" s="449">
        <v>1.3076765928494129E-2</v>
      </c>
      <c r="F83" s="449">
        <v>4.8751701884304298E-2</v>
      </c>
      <c r="G83" s="449">
        <v>9.49887398043259E-2</v>
      </c>
      <c r="H83" s="449">
        <v>3.3690444239796951E-4</v>
      </c>
      <c r="I83" s="449">
        <v>8.1354707936581849E-3</v>
      </c>
      <c r="J83" s="449">
        <v>5.1943605165011347E-3</v>
      </c>
      <c r="K83" s="449">
        <v>1.4095698259263196E-2</v>
      </c>
      <c r="L83" s="449">
        <v>6.9084425053034852</v>
      </c>
      <c r="M83" s="451">
        <v>7.2398132068469678</v>
      </c>
      <c r="N83" s="100"/>
      <c r="O83" s="100"/>
      <c r="P83" s="100"/>
      <c r="Q83" s="100"/>
      <c r="R83" s="100"/>
      <c r="S83" s="100"/>
    </row>
    <row r="84" spans="1:19">
      <c r="A84" s="444" t="s">
        <v>206</v>
      </c>
      <c r="B84" s="449">
        <v>0.5007671479696546</v>
      </c>
      <c r="C84" s="449">
        <v>0.73943117080746235</v>
      </c>
      <c r="D84" s="449">
        <v>1.536026651560018E-3</v>
      </c>
      <c r="E84" s="449">
        <v>4.866811927357449E-3</v>
      </c>
      <c r="F84" s="449">
        <v>0.50982049107599492</v>
      </c>
      <c r="G84" s="449">
        <v>0.50384674676200258</v>
      </c>
      <c r="H84" s="449">
        <v>1.6198693193796392E-2</v>
      </c>
      <c r="I84" s="449">
        <v>0</v>
      </c>
      <c r="J84" s="449">
        <v>0.22643657264549422</v>
      </c>
      <c r="K84" s="449">
        <v>0.44953209585809312</v>
      </c>
      <c r="L84" s="449">
        <v>9.5161336459457679</v>
      </c>
      <c r="M84" s="451">
        <v>9.8697899737839716</v>
      </c>
      <c r="N84" s="100"/>
      <c r="O84" s="100"/>
      <c r="P84" s="100"/>
      <c r="Q84" s="100"/>
      <c r="R84" s="100"/>
      <c r="S84" s="100"/>
    </row>
    <row r="85" spans="1:19">
      <c r="A85" s="444" t="s">
        <v>207</v>
      </c>
      <c r="B85" s="449">
        <v>0.34604700597239052</v>
      </c>
      <c r="C85" s="449">
        <v>0.23192409722701282</v>
      </c>
      <c r="D85" s="449">
        <v>2.599524606802385E-2</v>
      </c>
      <c r="E85" s="449">
        <v>0</v>
      </c>
      <c r="F85" s="449">
        <v>1.4352336520547693</v>
      </c>
      <c r="G85" s="449">
        <v>0.87569652052880265</v>
      </c>
      <c r="H85" s="449">
        <v>4.7011280353127911E-2</v>
      </c>
      <c r="I85" s="449">
        <v>0</v>
      </c>
      <c r="J85" s="449">
        <v>1.2859689248828794</v>
      </c>
      <c r="K85" s="449">
        <v>1.1012415716116246</v>
      </c>
      <c r="L85" s="449">
        <v>13.547363210615661</v>
      </c>
      <c r="M85" s="451">
        <v>12.249093271887567</v>
      </c>
      <c r="N85" s="100"/>
      <c r="O85" s="100"/>
      <c r="P85" s="100"/>
      <c r="Q85" s="100"/>
      <c r="R85" s="100"/>
      <c r="S85" s="100"/>
    </row>
    <row r="86" spans="1:19">
      <c r="A86" s="444" t="s">
        <v>208</v>
      </c>
      <c r="B86" s="449">
        <v>0.54519104675302699</v>
      </c>
      <c r="C86" s="449">
        <v>0.75954404678943255</v>
      </c>
      <c r="D86" s="449">
        <v>5.6454263079657903E-2</v>
      </c>
      <c r="E86" s="449">
        <v>6.5902613463553472E-2</v>
      </c>
      <c r="F86" s="449">
        <v>0.63251650081406863</v>
      </c>
      <c r="G86" s="449">
        <v>0.60173265171890256</v>
      </c>
      <c r="H86" s="449">
        <v>1.8977377389403659E-2</v>
      </c>
      <c r="I86" s="449">
        <v>1.6399965687541238E-2</v>
      </c>
      <c r="J86" s="449">
        <v>0.47824469045946977</v>
      </c>
      <c r="K86" s="449">
        <v>0.65188762924652388</v>
      </c>
      <c r="L86" s="449">
        <v>10.445356477476025</v>
      </c>
      <c r="M86" s="451">
        <v>10.295945573517063</v>
      </c>
      <c r="N86" s="100"/>
      <c r="O86" s="100"/>
      <c r="P86" s="100"/>
      <c r="Q86" s="100"/>
      <c r="R86" s="100"/>
      <c r="S86" s="100"/>
    </row>
    <row r="87" spans="1:19">
      <c r="A87" s="444" t="s">
        <v>209</v>
      </c>
      <c r="B87" s="449">
        <v>0.88193392150862637</v>
      </c>
      <c r="C87" s="449">
        <v>1.0334553012524446</v>
      </c>
      <c r="D87" s="449">
        <v>0.13536897049414254</v>
      </c>
      <c r="E87" s="449">
        <v>0.3680711734551978</v>
      </c>
      <c r="F87" s="449">
        <v>2.2869806692532633</v>
      </c>
      <c r="G87" s="449">
        <v>1.8784638658027641</v>
      </c>
      <c r="H87" s="449">
        <v>3.6633974200579615E-2</v>
      </c>
      <c r="I87" s="449">
        <v>0.8616082505014081</v>
      </c>
      <c r="J87" s="449">
        <v>0.32076557971785263</v>
      </c>
      <c r="K87" s="449">
        <v>0.78848344257778091</v>
      </c>
      <c r="L87" s="449">
        <v>10.962190577958729</v>
      </c>
      <c r="M87" s="451">
        <v>10.753848365047764</v>
      </c>
      <c r="N87" s="100"/>
      <c r="O87" s="100"/>
      <c r="P87" s="100"/>
      <c r="Q87" s="100"/>
      <c r="R87" s="100"/>
      <c r="S87" s="100"/>
    </row>
    <row r="88" spans="1:19">
      <c r="A88" s="444" t="s">
        <v>33</v>
      </c>
      <c r="B88" s="449">
        <v>0.31859103131783167</v>
      </c>
      <c r="C88" s="449">
        <v>0.42674967425401689</v>
      </c>
      <c r="D88" s="449">
        <v>3.2566801943776039E-3</v>
      </c>
      <c r="E88" s="449">
        <v>1.220614487789246E-2</v>
      </c>
      <c r="F88" s="449">
        <v>0.14837853727368799</v>
      </c>
      <c r="G88" s="449">
        <v>0.16455547954952443</v>
      </c>
      <c r="H88" s="449">
        <v>2.1080346457058676E-3</v>
      </c>
      <c r="I88" s="449">
        <v>1.1875114506650106E-3</v>
      </c>
      <c r="J88" s="449">
        <v>1.6055275058313116E-2</v>
      </c>
      <c r="K88" s="449">
        <v>8.3608852525632396E-3</v>
      </c>
      <c r="L88" s="449">
        <v>9.6180704591045796</v>
      </c>
      <c r="M88" s="451">
        <v>10.066782995132844</v>
      </c>
      <c r="N88" s="100"/>
      <c r="O88" s="100"/>
      <c r="P88" s="100"/>
      <c r="Q88" s="100"/>
      <c r="R88" s="100"/>
      <c r="S88" s="100"/>
    </row>
    <row r="89" spans="1:19">
      <c r="A89" s="444" t="s">
        <v>210</v>
      </c>
      <c r="B89" s="449">
        <v>0.41086821037255772</v>
      </c>
      <c r="C89" s="449">
        <v>0.41097194295646683</v>
      </c>
      <c r="D89" s="449">
        <v>1.2452219483267428E-2</v>
      </c>
      <c r="E89" s="449">
        <v>0</v>
      </c>
      <c r="F89" s="449">
        <v>0.13150500455064351</v>
      </c>
      <c r="G89" s="449">
        <v>0.11995491598601146</v>
      </c>
      <c r="H89" s="449">
        <v>5.4950554165138554E-2</v>
      </c>
      <c r="I89" s="449">
        <v>3.0629377423772804E-2</v>
      </c>
      <c r="J89" s="449">
        <v>4.6172919575652394E-2</v>
      </c>
      <c r="K89" s="449">
        <v>0.11962408036367213</v>
      </c>
      <c r="L89" s="449">
        <v>10.992311206154856</v>
      </c>
      <c r="M89" s="451">
        <v>10.558635051491205</v>
      </c>
      <c r="N89" s="100"/>
      <c r="O89" s="100"/>
      <c r="P89" s="100"/>
      <c r="Q89" s="100"/>
      <c r="R89" s="100"/>
      <c r="S89" s="100"/>
    </row>
    <row r="90" spans="1:19">
      <c r="A90" s="444" t="s">
        <v>215</v>
      </c>
      <c r="B90" s="449">
        <v>0.38174628113305059</v>
      </c>
      <c r="C90" s="449">
        <v>0.32140265530412065</v>
      </c>
      <c r="D90" s="449">
        <v>1.9245553400553801E-2</v>
      </c>
      <c r="E90" s="449">
        <v>8.794172771828028E-3</v>
      </c>
      <c r="F90" s="449">
        <v>1.9938103878406142E-2</v>
      </c>
      <c r="G90" s="449">
        <v>4.1495033796259677E-2</v>
      </c>
      <c r="H90" s="449">
        <v>7.3663254704375044E-4</v>
      </c>
      <c r="I90" s="449">
        <v>4.3469826430526676E-3</v>
      </c>
      <c r="J90" s="449">
        <v>0</v>
      </c>
      <c r="K90" s="449">
        <v>1.4905541534696548E-3</v>
      </c>
      <c r="L90" s="449">
        <v>6.2569995727767989</v>
      </c>
      <c r="M90" s="451">
        <v>6.2249563666681125</v>
      </c>
      <c r="N90" s="100"/>
      <c r="O90" s="100"/>
      <c r="P90" s="100"/>
      <c r="Q90" s="100"/>
      <c r="R90" s="100"/>
      <c r="S90" s="100"/>
    </row>
    <row r="91" spans="1:19">
      <c r="A91" s="444" t="s">
        <v>211</v>
      </c>
      <c r="B91" s="449">
        <v>0.27362556069742389</v>
      </c>
      <c r="C91" s="449">
        <v>0.37361442037114551</v>
      </c>
      <c r="D91" s="449">
        <v>4.4080826468652072E-2</v>
      </c>
      <c r="E91" s="449">
        <v>1.629454948364029E-3</v>
      </c>
      <c r="F91" s="449">
        <v>2.18443030061706</v>
      </c>
      <c r="G91" s="449">
        <v>3.1620539943129771</v>
      </c>
      <c r="H91" s="449">
        <v>2.5588273560733895E-2</v>
      </c>
      <c r="I91" s="449">
        <v>9.2726537494225315E-3</v>
      </c>
      <c r="J91" s="449">
        <v>7.8984358613762684E-2</v>
      </c>
      <c r="K91" s="449">
        <v>0.13268890895252913</v>
      </c>
      <c r="L91" s="449">
        <v>10.37819994119717</v>
      </c>
      <c r="M91" s="451">
        <v>10.52065129828323</v>
      </c>
      <c r="N91" s="100"/>
      <c r="O91" s="100"/>
      <c r="P91" s="100"/>
      <c r="Q91" s="100"/>
      <c r="R91" s="100"/>
      <c r="S91" s="100"/>
    </row>
    <row r="92" spans="1:19">
      <c r="A92" s="444" t="s">
        <v>212</v>
      </c>
      <c r="B92" s="449">
        <v>0.26625742904460242</v>
      </c>
      <c r="C92" s="449">
        <v>0.38793325375020887</v>
      </c>
      <c r="D92" s="449">
        <v>6.2703483187921526E-3</v>
      </c>
      <c r="E92" s="449">
        <v>4.7633295647806339E-3</v>
      </c>
      <c r="F92" s="449">
        <v>0.24008075921291322</v>
      </c>
      <c r="G92" s="449">
        <v>0.22969917400790882</v>
      </c>
      <c r="H92" s="449">
        <v>1.0303667420967453E-2</v>
      </c>
      <c r="I92" s="449">
        <v>2.6227253632825761E-3</v>
      </c>
      <c r="J92" s="449">
        <v>0.14108377957270921</v>
      </c>
      <c r="K92" s="449">
        <v>0.23959437949292481</v>
      </c>
      <c r="L92" s="449">
        <v>9.8551649373670056</v>
      </c>
      <c r="M92" s="451">
        <v>9.9546421392139841</v>
      </c>
      <c r="N92" s="100"/>
      <c r="O92" s="100"/>
      <c r="P92" s="100"/>
      <c r="Q92" s="100"/>
      <c r="R92" s="100"/>
      <c r="S92" s="100"/>
    </row>
    <row r="93" spans="1:19">
      <c r="A93" s="444" t="s">
        <v>107</v>
      </c>
      <c r="B93" s="449">
        <v>0.16351504395517932</v>
      </c>
      <c r="C93" s="449">
        <v>0.14747090188080217</v>
      </c>
      <c r="D93" s="449">
        <v>8.911376545220169E-2</v>
      </c>
      <c r="E93" s="449">
        <v>0.10648601512338722</v>
      </c>
      <c r="F93" s="449">
        <v>0.84172062757924015</v>
      </c>
      <c r="G93" s="449">
        <v>0.69223974215844963</v>
      </c>
      <c r="H93" s="449">
        <v>7.7913948702524631E-3</v>
      </c>
      <c r="I93" s="449">
        <v>3.5471427731719195E-4</v>
      </c>
      <c r="J93" s="449">
        <v>3.9495726848130963E-2</v>
      </c>
      <c r="K93" s="449">
        <v>4.4094075553562428E-2</v>
      </c>
      <c r="L93" s="449">
        <v>6.720786728161757</v>
      </c>
      <c r="M93" s="451">
        <v>7.1200352931218074</v>
      </c>
      <c r="N93" s="100"/>
      <c r="O93" s="100"/>
      <c r="P93" s="100"/>
      <c r="Q93" s="100"/>
      <c r="R93" s="100"/>
      <c r="S93" s="100"/>
    </row>
    <row r="94" spans="1:19">
      <c r="A94" s="444" t="s">
        <v>108</v>
      </c>
      <c r="B94" s="449">
        <v>0.31542663825513062</v>
      </c>
      <c r="C94" s="449">
        <v>0.12798302295633546</v>
      </c>
      <c r="D94" s="449">
        <v>1.9135367991868019E-2</v>
      </c>
      <c r="E94" s="449">
        <v>0</v>
      </c>
      <c r="F94" s="449">
        <v>4.6882803366899907E-2</v>
      </c>
      <c r="G94" s="449">
        <v>0.12693319780140067</v>
      </c>
      <c r="H94" s="449">
        <v>0</v>
      </c>
      <c r="I94" s="449">
        <v>0</v>
      </c>
      <c r="J94" s="449">
        <v>1.2772404212584335E-3</v>
      </c>
      <c r="K94" s="449">
        <v>0</v>
      </c>
      <c r="L94" s="449">
        <v>8.7694573543778453</v>
      </c>
      <c r="M94" s="451">
        <v>7.9733706304650758</v>
      </c>
      <c r="N94" s="100"/>
      <c r="O94" s="100"/>
      <c r="P94" s="100"/>
      <c r="Q94" s="100"/>
      <c r="R94" s="100"/>
      <c r="S94" s="100"/>
    </row>
    <row r="95" spans="1:19" ht="13.8" thickBot="1">
      <c r="A95" s="453"/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5"/>
      <c r="N95" s="100"/>
      <c r="O95" s="100"/>
      <c r="P95" s="100"/>
      <c r="Q95" s="100"/>
      <c r="R95" s="100"/>
      <c r="S95" s="100"/>
    </row>
    <row r="96" spans="1:19" ht="13.8" thickBot="1">
      <c r="A96" s="459" t="s">
        <v>35</v>
      </c>
      <c r="B96" s="460">
        <v>0.29436206838057438</v>
      </c>
      <c r="C96" s="460">
        <v>0.29733669745135749</v>
      </c>
      <c r="D96" s="460">
        <v>0.68109376976872593</v>
      </c>
      <c r="E96" s="460">
        <v>0.86467597486277903</v>
      </c>
      <c r="F96" s="460">
        <v>0.7171895843354662</v>
      </c>
      <c r="G96" s="460">
        <v>0.79480589523336853</v>
      </c>
      <c r="H96" s="460">
        <v>1.7891518352940332</v>
      </c>
      <c r="I96" s="460">
        <v>1.6858408473286599</v>
      </c>
      <c r="J96" s="460">
        <v>0.33478180338484792</v>
      </c>
      <c r="K96" s="460">
        <v>0.39876790494143383</v>
      </c>
      <c r="L96" s="460">
        <v>5.8585656110647104</v>
      </c>
      <c r="M96" s="461">
        <v>6.0389276503744735</v>
      </c>
      <c r="N96" s="95"/>
      <c r="O96" s="95"/>
      <c r="P96" s="95"/>
      <c r="Q96" s="95"/>
      <c r="R96" s="95"/>
      <c r="S96" s="95"/>
    </row>
    <row r="97" spans="1:9" ht="24" customHeight="1">
      <c r="A97" s="462"/>
      <c r="B97" s="97"/>
      <c r="C97" s="463"/>
      <c r="D97" s="97"/>
      <c r="E97" s="464"/>
      <c r="F97" s="101"/>
      <c r="G97" s="464"/>
      <c r="H97" s="101"/>
      <c r="I97" s="101"/>
    </row>
    <row r="98" spans="1:9" ht="22.8">
      <c r="A98" s="102"/>
      <c r="B98" s="97"/>
      <c r="C98" s="97"/>
      <c r="D98" s="97"/>
      <c r="E98" s="101"/>
      <c r="F98" s="101"/>
      <c r="G98" s="101"/>
      <c r="H98" s="95"/>
      <c r="I98" s="95"/>
    </row>
    <row r="99" spans="1:9">
      <c r="A99" s="103"/>
      <c r="B99" s="95"/>
      <c r="C99" s="95"/>
      <c r="D99" s="95"/>
      <c r="E99" s="95"/>
      <c r="F99" s="95"/>
      <c r="G99" s="95"/>
      <c r="H99" s="95"/>
      <c r="I99" s="95"/>
    </row>
    <row r="100" spans="1:9">
      <c r="A100" s="103"/>
      <c r="B100" s="95"/>
      <c r="C100" s="95"/>
      <c r="D100" s="95"/>
      <c r="E100" s="95"/>
      <c r="F100" s="95"/>
      <c r="G100" s="95"/>
      <c r="H100" s="95"/>
      <c r="I100" s="95"/>
    </row>
    <row r="101" spans="1:9">
      <c r="A101" s="104"/>
      <c r="B101" s="95"/>
      <c r="C101" s="95"/>
      <c r="D101" s="95"/>
      <c r="E101" s="95"/>
      <c r="F101" s="95"/>
      <c r="G101" s="95"/>
      <c r="H101" s="95"/>
      <c r="I101" s="95"/>
    </row>
    <row r="102" spans="1:9">
      <c r="A102" s="104"/>
      <c r="B102" s="95"/>
      <c r="C102" s="95"/>
      <c r="D102" s="95"/>
      <c r="E102" s="95"/>
      <c r="F102" s="95"/>
      <c r="G102" s="95"/>
      <c r="H102" s="95"/>
      <c r="I102" s="95"/>
    </row>
  </sheetData>
  <mergeCells count="17">
    <mergeCell ref="A5:A7"/>
    <mergeCell ref="A52:A55"/>
    <mergeCell ref="A3:M3"/>
    <mergeCell ref="A1:M1"/>
    <mergeCell ref="B52:M52"/>
    <mergeCell ref="B53:C54"/>
    <mergeCell ref="D53:E54"/>
    <mergeCell ref="F53:G54"/>
    <mergeCell ref="H53:I54"/>
    <mergeCell ref="J53:K54"/>
    <mergeCell ref="L53:M54"/>
    <mergeCell ref="A4:I4"/>
    <mergeCell ref="B5:I5"/>
    <mergeCell ref="B6:C6"/>
    <mergeCell ref="D6:E6"/>
    <mergeCell ref="F6:G6"/>
    <mergeCell ref="H6:I6"/>
  </mergeCells>
  <printOptions horizontalCentered="1"/>
  <pageMargins left="0.28999999999999998" right="0.17" top="0.33" bottom="0.98425196850393704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M99"/>
  <sheetViews>
    <sheetView showGridLines="0" view="pageBreakPreview" zoomScale="75" zoomScaleNormal="75" zoomScaleSheetLayoutView="75" workbookViewId="0">
      <selection activeCell="A35" sqref="A35"/>
    </sheetView>
  </sheetViews>
  <sheetFormatPr baseColWidth="10" defaultColWidth="8.44140625" defaultRowHeight="13.2"/>
  <cols>
    <col min="1" max="1" width="79.33203125" style="53" customWidth="1"/>
    <col min="2" max="2" width="20.109375" style="54" customWidth="1"/>
    <col min="3" max="5" width="16.6640625" style="54" customWidth="1"/>
    <col min="6" max="6" width="16.6640625" style="49" customWidth="1"/>
    <col min="7" max="7" width="9.33203125" style="53" hidden="1" customWidth="1"/>
    <col min="8" max="8" width="9.33203125" style="53" customWidth="1"/>
    <col min="9" max="9" width="9.88671875" style="58" bestFit="1" customWidth="1"/>
    <col min="10" max="10" width="8.44140625" style="53" customWidth="1"/>
    <col min="11" max="11" width="10.88671875" style="58" bestFit="1" customWidth="1"/>
    <col min="12" max="16384" width="8.44140625" style="53"/>
  </cols>
  <sheetData>
    <row r="1" spans="1:11" s="15" customFormat="1" ht="18">
      <c r="A1" s="466" t="s">
        <v>216</v>
      </c>
      <c r="B1" s="466"/>
      <c r="C1" s="466"/>
      <c r="D1" s="466"/>
      <c r="E1" s="466"/>
      <c r="F1" s="466"/>
      <c r="G1" s="62"/>
      <c r="H1" s="58"/>
      <c r="I1" s="32"/>
      <c r="K1" s="32"/>
    </row>
    <row r="2" spans="1:11" ht="13.2" customHeight="1">
      <c r="A2" s="144"/>
      <c r="B2" s="145"/>
      <c r="C2" s="145"/>
      <c r="D2" s="145"/>
      <c r="E2" s="145"/>
      <c r="F2" s="145"/>
      <c r="G2" s="63"/>
      <c r="H2" s="58"/>
    </row>
    <row r="3" spans="1:11" ht="15" customHeight="1">
      <c r="A3" s="474" t="s">
        <v>259</v>
      </c>
      <c r="B3" s="474"/>
      <c r="C3" s="474"/>
      <c r="D3" s="474"/>
      <c r="E3" s="474"/>
      <c r="F3" s="474"/>
      <c r="G3" s="64"/>
      <c r="H3" s="65"/>
      <c r="J3" s="58"/>
      <c r="K3" s="53"/>
    </row>
    <row r="4" spans="1:11" ht="15" thickBot="1">
      <c r="A4" s="112"/>
      <c r="B4" s="184"/>
      <c r="C4" s="184"/>
      <c r="D4" s="184"/>
      <c r="E4" s="184"/>
      <c r="F4" s="113"/>
      <c r="G4" s="66"/>
      <c r="H4" s="67"/>
    </row>
    <row r="5" spans="1:11" ht="32.25" customHeight="1">
      <c r="A5" s="477" t="s">
        <v>17</v>
      </c>
      <c r="B5" s="480" t="s">
        <v>1</v>
      </c>
      <c r="C5" s="480"/>
      <c r="D5" s="480" t="s">
        <v>2</v>
      </c>
      <c r="E5" s="480" t="s">
        <v>2</v>
      </c>
      <c r="F5" s="485" t="s">
        <v>271</v>
      </c>
      <c r="G5" s="68"/>
      <c r="H5" s="69"/>
    </row>
    <row r="6" spans="1:11" ht="13.2" customHeight="1">
      <c r="A6" s="478"/>
      <c r="B6" s="481" t="s">
        <v>3</v>
      </c>
      <c r="C6" s="483" t="s">
        <v>55</v>
      </c>
      <c r="D6" s="481" t="s">
        <v>3</v>
      </c>
      <c r="E6" s="483" t="s">
        <v>55</v>
      </c>
      <c r="F6" s="486"/>
      <c r="G6" s="68"/>
      <c r="H6" s="69"/>
    </row>
    <row r="7" spans="1:11" ht="24" customHeight="1" thickBot="1">
      <c r="A7" s="479"/>
      <c r="B7" s="482"/>
      <c r="C7" s="484"/>
      <c r="D7" s="482"/>
      <c r="E7" s="484"/>
      <c r="F7" s="487"/>
      <c r="G7" s="68"/>
      <c r="H7" s="69"/>
      <c r="K7" s="53"/>
    </row>
    <row r="8" spans="1:11" ht="24.75" customHeight="1">
      <c r="A8" s="192" t="s">
        <v>124</v>
      </c>
      <c r="B8" s="193">
        <v>3554</v>
      </c>
      <c r="C8" s="194">
        <v>16.281093957579365</v>
      </c>
      <c r="D8" s="193">
        <v>4550</v>
      </c>
      <c r="E8" s="195">
        <v>17.449664429530202</v>
      </c>
      <c r="F8" s="196">
        <v>34.041337710582823</v>
      </c>
      <c r="G8" s="66"/>
      <c r="H8" s="69"/>
      <c r="J8" s="58"/>
      <c r="K8" s="53"/>
    </row>
    <row r="9" spans="1:11" ht="12.75" customHeight="1">
      <c r="A9" s="197" t="s">
        <v>125</v>
      </c>
      <c r="B9" s="198">
        <v>610</v>
      </c>
      <c r="C9" s="199">
        <v>2.7944477529891429</v>
      </c>
      <c r="D9" s="198">
        <v>885</v>
      </c>
      <c r="E9" s="158">
        <v>3.3940556088207097</v>
      </c>
      <c r="F9" s="200">
        <v>4.1389644767013429</v>
      </c>
      <c r="G9" s="41"/>
      <c r="H9" s="69"/>
      <c r="J9" s="58"/>
      <c r="K9" s="53"/>
    </row>
    <row r="10" spans="1:11" ht="12.75" customHeight="1">
      <c r="A10" s="197" t="s">
        <v>126</v>
      </c>
      <c r="B10" s="198">
        <v>1452</v>
      </c>
      <c r="C10" s="199">
        <v>6.651701864492189</v>
      </c>
      <c r="D10" s="198">
        <v>1843</v>
      </c>
      <c r="E10" s="158">
        <v>7.068072866730585</v>
      </c>
      <c r="F10" s="200">
        <v>16.1001354405523</v>
      </c>
      <c r="G10" s="41"/>
      <c r="H10" s="69"/>
      <c r="J10" s="58"/>
      <c r="K10" s="53"/>
    </row>
    <row r="11" spans="1:11" ht="12.75" customHeight="1">
      <c r="A11" s="197" t="s">
        <v>127</v>
      </c>
      <c r="B11" s="198">
        <v>1689</v>
      </c>
      <c r="C11" s="199">
        <v>7.7374135324568236</v>
      </c>
      <c r="D11" s="198">
        <v>2056</v>
      </c>
      <c r="E11" s="158">
        <v>7.8849472674976031</v>
      </c>
      <c r="F11" s="200">
        <v>8.9023741838970469</v>
      </c>
      <c r="G11" s="66"/>
      <c r="H11" s="69"/>
      <c r="J11" s="58"/>
      <c r="K11" s="53"/>
    </row>
    <row r="12" spans="1:11" ht="12.75" customHeight="1">
      <c r="A12" s="197" t="s">
        <v>128</v>
      </c>
      <c r="B12" s="198">
        <v>1695</v>
      </c>
      <c r="C12" s="199">
        <v>7.7648999037977005</v>
      </c>
      <c r="D12" s="198">
        <v>2015</v>
      </c>
      <c r="E12" s="158">
        <v>7.7277085330776609</v>
      </c>
      <c r="F12" s="200">
        <v>12.434595386787754</v>
      </c>
      <c r="G12" s="66"/>
      <c r="H12" s="69"/>
      <c r="J12" s="58"/>
      <c r="K12" s="53"/>
    </row>
    <row r="13" spans="1:11" ht="12.75" customHeight="1">
      <c r="A13" s="197" t="s">
        <v>129</v>
      </c>
      <c r="B13" s="198">
        <v>389</v>
      </c>
      <c r="C13" s="199">
        <v>1.782033075266847</v>
      </c>
      <c r="D13" s="198">
        <v>522</v>
      </c>
      <c r="E13" s="158">
        <v>2.0019175455417066</v>
      </c>
      <c r="F13" s="200">
        <v>3.1932239823195769</v>
      </c>
      <c r="G13" s="66"/>
      <c r="H13" s="69"/>
      <c r="J13" s="58"/>
      <c r="K13" s="53"/>
    </row>
    <row r="14" spans="1:11" ht="12.75" customHeight="1">
      <c r="A14" s="197" t="s">
        <v>130</v>
      </c>
      <c r="B14" s="198">
        <v>11676</v>
      </c>
      <c r="C14" s="199">
        <v>53.488478629346282</v>
      </c>
      <c r="D14" s="198">
        <v>13157</v>
      </c>
      <c r="E14" s="158">
        <v>50.458293384467879</v>
      </c>
      <c r="F14" s="200">
        <v>13.224596662975328</v>
      </c>
      <c r="G14" s="66"/>
      <c r="H14" s="69"/>
      <c r="J14" s="58"/>
      <c r="K14" s="53"/>
    </row>
    <row r="15" spans="1:11" ht="12.75" customHeight="1">
      <c r="A15" s="197" t="s">
        <v>131</v>
      </c>
      <c r="B15" s="198">
        <v>764</v>
      </c>
      <c r="C15" s="199">
        <v>3.4999312840716477</v>
      </c>
      <c r="D15" s="198">
        <v>1047</v>
      </c>
      <c r="E15" s="158">
        <v>4.0153403643336532</v>
      </c>
      <c r="F15" s="200">
        <v>7.9647721561838258</v>
      </c>
      <c r="G15" s="18"/>
      <c r="H15" s="58"/>
      <c r="J15" s="58"/>
      <c r="K15" s="53"/>
    </row>
    <row r="16" spans="1:11" ht="12.75" customHeight="1" thickBot="1">
      <c r="A16" s="201"/>
      <c r="B16" s="202"/>
      <c r="C16" s="203"/>
      <c r="D16" s="204"/>
      <c r="E16" s="203"/>
      <c r="F16" s="205"/>
      <c r="G16" s="18"/>
      <c r="H16" s="58"/>
      <c r="J16" s="58"/>
      <c r="K16" s="53"/>
    </row>
    <row r="17" spans="1:13" ht="12.75" customHeight="1" thickBot="1">
      <c r="A17" s="188" t="s">
        <v>66</v>
      </c>
      <c r="B17" s="189">
        <f>SUM(B8:B16)</f>
        <v>21829</v>
      </c>
      <c r="C17" s="190">
        <v>99.999999999999986</v>
      </c>
      <c r="D17" s="189">
        <f>D8+D9+D10+D11+D12+D13+D14+D15</f>
        <v>26075</v>
      </c>
      <c r="E17" s="190">
        <v>100</v>
      </c>
      <c r="F17" s="191">
        <v>100</v>
      </c>
      <c r="H17" s="58"/>
      <c r="J17" s="58"/>
      <c r="K17" s="53"/>
    </row>
    <row r="18" spans="1:13" ht="12.75" customHeight="1">
      <c r="A18" s="164" t="s">
        <v>258</v>
      </c>
      <c r="B18" s="185"/>
      <c r="C18" s="185"/>
      <c r="D18" s="186"/>
      <c r="E18" s="186"/>
      <c r="F18" s="187"/>
      <c r="H18" s="58"/>
      <c r="J18" s="58"/>
      <c r="K18" s="53"/>
    </row>
    <row r="19" spans="1:13" ht="12.75" customHeight="1">
      <c r="A19" s="164" t="s">
        <v>270</v>
      </c>
      <c r="B19" s="180"/>
      <c r="C19" s="181"/>
      <c r="D19" s="180"/>
      <c r="E19" s="181"/>
      <c r="F19" s="181"/>
      <c r="H19" s="58"/>
      <c r="J19" s="58"/>
      <c r="K19" s="53"/>
    </row>
    <row r="20" spans="1:13" ht="13.5" customHeight="1">
      <c r="A20" s="182" t="s">
        <v>251</v>
      </c>
      <c r="B20" s="181"/>
      <c r="C20" s="181"/>
      <c r="D20" s="181"/>
      <c r="E20" s="181"/>
      <c r="F20" s="183"/>
    </row>
    <row r="21" spans="1:13" ht="31.5" customHeight="1">
      <c r="A21" s="115"/>
      <c r="B21" s="116"/>
      <c r="C21" s="116"/>
      <c r="D21" s="117"/>
      <c r="E21" s="117"/>
      <c r="F21" s="118"/>
    </row>
    <row r="22" spans="1:13" ht="12.75" customHeight="1">
      <c r="A22" s="2"/>
      <c r="B22" s="59"/>
      <c r="C22" s="59"/>
      <c r="F22" s="60"/>
    </row>
    <row r="23" spans="1:13" ht="12.75" customHeight="1">
      <c r="A23" s="2"/>
      <c r="B23" s="50"/>
      <c r="C23" s="475"/>
      <c r="D23" s="475"/>
      <c r="E23" s="475"/>
      <c r="F23" s="60"/>
    </row>
    <row r="24" spans="1:13" ht="12.75" customHeight="1">
      <c r="A24" s="2"/>
      <c r="B24" s="51"/>
      <c r="C24" s="51"/>
      <c r="F24" s="60"/>
    </row>
    <row r="25" spans="1:13" ht="12.75" customHeight="1">
      <c r="A25" s="42"/>
      <c r="B25" s="59"/>
      <c r="C25" s="59"/>
      <c r="F25" s="60"/>
    </row>
    <row r="26" spans="1:13" ht="12.75" customHeight="1">
      <c r="A26" s="2"/>
      <c r="B26" s="59"/>
      <c r="C26" s="59"/>
      <c r="F26" s="60"/>
    </row>
    <row r="27" spans="1:13" ht="12.75" customHeight="1">
      <c r="A27" s="2"/>
      <c r="B27" s="52"/>
      <c r="C27" s="476"/>
      <c r="D27" s="476"/>
      <c r="F27" s="60"/>
    </row>
    <row r="28" spans="1:13" ht="12.75" customHeight="1">
      <c r="A28" s="70"/>
      <c r="B28" s="60"/>
      <c r="C28" s="60"/>
      <c r="F28" s="60"/>
    </row>
    <row r="29" spans="1:13" ht="12.75" customHeight="1">
      <c r="A29" s="70"/>
      <c r="B29" s="60"/>
      <c r="C29" s="60"/>
      <c r="F29" s="60"/>
    </row>
    <row r="30" spans="1:13" ht="12.75" customHeight="1">
      <c r="A30"/>
      <c r="F30" s="60"/>
    </row>
    <row r="31" spans="1:13">
      <c r="A31"/>
      <c r="F31" s="60"/>
    </row>
    <row r="32" spans="1:13">
      <c r="A32" s="54"/>
      <c r="B32" s="49"/>
      <c r="C32" s="49"/>
      <c r="D32" s="70"/>
      <c r="E32" s="70"/>
      <c r="F32" s="37"/>
      <c r="G32" s="37"/>
      <c r="H32" s="37"/>
      <c r="I32" s="38"/>
      <c r="J32" s="37"/>
      <c r="K32" s="38"/>
      <c r="L32" s="37"/>
      <c r="M32" s="37"/>
    </row>
    <row r="33" spans="1:6">
      <c r="A33" s="54"/>
      <c r="B33" s="49"/>
      <c r="C33" s="49"/>
      <c r="D33" s="70"/>
      <c r="E33" s="70"/>
      <c r="F33" s="53"/>
    </row>
    <row r="34" spans="1:6">
      <c r="A34" s="54"/>
      <c r="B34" s="49"/>
      <c r="C34" s="49"/>
      <c r="D34" s="70"/>
      <c r="E34" s="70"/>
      <c r="F34" s="53"/>
    </row>
    <row r="35" spans="1:6">
      <c r="A35" s="54"/>
      <c r="B35" s="49"/>
      <c r="C35" s="49"/>
      <c r="D35" s="70"/>
      <c r="E35" s="70"/>
      <c r="F35" s="53"/>
    </row>
    <row r="36" spans="1:6">
      <c r="A36" s="54"/>
      <c r="B36" s="49"/>
      <c r="C36" s="49"/>
      <c r="D36" s="70"/>
      <c r="E36" s="70"/>
      <c r="F36" s="53"/>
    </row>
    <row r="37" spans="1:6">
      <c r="A37" s="54"/>
      <c r="B37" s="49"/>
      <c r="C37" s="49"/>
      <c r="D37" s="70"/>
      <c r="E37" s="70"/>
      <c r="F37" s="53"/>
    </row>
    <row r="38" spans="1:6">
      <c r="A38" s="54"/>
      <c r="B38" s="49"/>
      <c r="C38" s="49"/>
      <c r="D38" s="70"/>
      <c r="E38" s="70"/>
      <c r="F38" s="53"/>
    </row>
    <row r="39" spans="1:6">
      <c r="A39" s="54"/>
      <c r="B39" s="49"/>
      <c r="C39" s="49"/>
      <c r="D39" s="70"/>
      <c r="E39" s="70"/>
      <c r="F39" s="53"/>
    </row>
    <row r="40" spans="1:6">
      <c r="A40" s="54"/>
      <c r="B40" s="49"/>
      <c r="C40" s="49"/>
      <c r="D40" s="70"/>
      <c r="E40" s="70"/>
      <c r="F40" s="53"/>
    </row>
    <row r="41" spans="1:6">
      <c r="A41" s="54"/>
      <c r="B41" s="49"/>
      <c r="C41" s="49"/>
      <c r="D41" s="70"/>
      <c r="E41" s="70"/>
      <c r="F41" s="53"/>
    </row>
    <row r="42" spans="1:6">
      <c r="A42" s="54"/>
      <c r="B42" s="49"/>
      <c r="C42" s="49"/>
      <c r="D42" s="70"/>
      <c r="E42" s="70"/>
      <c r="F42" s="53"/>
    </row>
    <row r="91" spans="1:1">
      <c r="A91" s="105">
        <v>935585</v>
      </c>
    </row>
    <row r="92" spans="1:1">
      <c r="A92" s="105">
        <v>192113</v>
      </c>
    </row>
    <row r="93" spans="1:1">
      <c r="A93" s="105">
        <v>392268</v>
      </c>
    </row>
    <row r="94" spans="1:1">
      <c r="A94" s="105">
        <v>294068</v>
      </c>
    </row>
    <row r="95" spans="1:1">
      <c r="A95" s="105">
        <v>435762</v>
      </c>
    </row>
    <row r="96" spans="1:1">
      <c r="A96" s="105">
        <v>81540</v>
      </c>
    </row>
    <row r="97" spans="1:1">
      <c r="A97" s="105">
        <v>396346</v>
      </c>
    </row>
    <row r="98" spans="1:1">
      <c r="A98" s="105">
        <v>594211</v>
      </c>
    </row>
    <row r="99" spans="1:1">
      <c r="A99" s="105">
        <v>217490</v>
      </c>
    </row>
  </sheetData>
  <mergeCells count="12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F5:F7"/>
  </mergeCells>
  <phoneticPr fontId="11" type="noConversion"/>
  <hyperlinks>
    <hyperlink ref="A20" r:id="rId1" display="Enlace" xr:uid="{00000000-0004-0000-0100-000000000000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>
    <pageSetUpPr fitToPage="1"/>
  </sheetPr>
  <dimension ref="A1:J31"/>
  <sheetViews>
    <sheetView showGridLines="0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/>
  <cols>
    <col min="1" max="1" width="74.109375" style="53" customWidth="1"/>
    <col min="2" max="2" width="18.44140625" style="61" customWidth="1"/>
    <col min="3" max="7" width="12.6640625" style="61" customWidth="1"/>
    <col min="8" max="8" width="6.6640625" style="53" customWidth="1"/>
    <col min="9" max="9" width="12.6640625" style="53" customWidth="1"/>
    <col min="10" max="16384" width="11.44140625" style="53"/>
  </cols>
  <sheetData>
    <row r="1" spans="1:10" s="15" customFormat="1" ht="18" customHeight="1">
      <c r="A1" s="488" t="s">
        <v>216</v>
      </c>
      <c r="B1" s="488"/>
      <c r="C1" s="488"/>
      <c r="D1" s="488"/>
      <c r="E1" s="488"/>
      <c r="F1" s="488"/>
      <c r="G1" s="488"/>
    </row>
    <row r="2" spans="1:10" ht="12.75" customHeight="1">
      <c r="A2" s="209"/>
      <c r="B2" s="145"/>
      <c r="C2" s="145"/>
      <c r="D2" s="145"/>
      <c r="E2" s="145"/>
      <c r="F2" s="145"/>
      <c r="G2" s="145"/>
    </row>
    <row r="3" spans="1:10" ht="15" customHeight="1">
      <c r="A3" s="474" t="s">
        <v>244</v>
      </c>
      <c r="B3" s="474"/>
      <c r="C3" s="474"/>
      <c r="D3" s="474"/>
      <c r="E3" s="474"/>
      <c r="F3" s="474"/>
      <c r="G3" s="474"/>
      <c r="H3" s="58"/>
      <c r="I3" s="58"/>
      <c r="J3" s="58"/>
    </row>
    <row r="4" spans="1:10" ht="15" customHeight="1">
      <c r="A4" s="474" t="s">
        <v>260</v>
      </c>
      <c r="B4" s="474"/>
      <c r="C4" s="474"/>
      <c r="D4" s="474"/>
      <c r="E4" s="474"/>
      <c r="F4" s="474"/>
      <c r="G4" s="474"/>
      <c r="H4" s="58"/>
      <c r="I4" s="58"/>
      <c r="J4" s="58"/>
    </row>
    <row r="5" spans="1:10" ht="12.75" customHeight="1" thickBot="1">
      <c r="A5" s="143"/>
      <c r="B5" s="143"/>
      <c r="C5" s="143"/>
      <c r="D5" s="143"/>
      <c r="E5" s="143"/>
      <c r="F5" s="143"/>
      <c r="G5" s="222"/>
      <c r="H5" s="58"/>
      <c r="I5" s="58"/>
      <c r="J5" s="58"/>
    </row>
    <row r="6" spans="1:10" ht="18.75" customHeight="1">
      <c r="A6" s="489" t="s">
        <v>17</v>
      </c>
      <c r="B6" s="491" t="s">
        <v>1</v>
      </c>
      <c r="C6" s="491"/>
      <c r="D6" s="491"/>
      <c r="E6" s="491" t="s">
        <v>2</v>
      </c>
      <c r="F6" s="491"/>
      <c r="G6" s="492"/>
      <c r="I6" s="56"/>
    </row>
    <row r="7" spans="1:10" ht="33" customHeight="1" thickBot="1">
      <c r="A7" s="490"/>
      <c r="B7" s="223">
        <v>2020</v>
      </c>
      <c r="C7" s="223">
        <v>2021</v>
      </c>
      <c r="D7" s="224" t="s">
        <v>261</v>
      </c>
      <c r="E7" s="223">
        <v>2020</v>
      </c>
      <c r="F7" s="223">
        <v>2021</v>
      </c>
      <c r="G7" s="225" t="s">
        <v>261</v>
      </c>
      <c r="H7" s="56"/>
      <c r="I7" s="51"/>
    </row>
    <row r="8" spans="1:10" ht="25.5" customHeight="1">
      <c r="A8" s="210" t="s">
        <v>124</v>
      </c>
      <c r="B8" s="211">
        <v>3641</v>
      </c>
      <c r="C8" s="212">
        <v>3554</v>
      </c>
      <c r="D8" s="213">
        <f t="shared" ref="D8:D15" si="0">((C8-B8)/B8)*100</f>
        <v>-2.3894534468552595</v>
      </c>
      <c r="E8" s="211">
        <v>4640</v>
      </c>
      <c r="F8" s="211">
        <v>4550</v>
      </c>
      <c r="G8" s="214">
        <f>((F8-E8)/E8)*100</f>
        <v>-1.9396551724137931</v>
      </c>
      <c r="I8" s="72"/>
    </row>
    <row r="9" spans="1:10" ht="12.75" customHeight="1">
      <c r="A9" s="215" t="s">
        <v>125</v>
      </c>
      <c r="B9" s="216">
        <v>619</v>
      </c>
      <c r="C9" s="146">
        <v>610</v>
      </c>
      <c r="D9" s="147">
        <f t="shared" si="0"/>
        <v>-1.4539579967689822</v>
      </c>
      <c r="E9" s="216">
        <v>881</v>
      </c>
      <c r="F9" s="216">
        <v>885</v>
      </c>
      <c r="G9" s="217">
        <f t="shared" ref="G9:G15" si="1">((F9-E9)/E9)*100</f>
        <v>0.45402951191827468</v>
      </c>
      <c r="I9" s="51"/>
    </row>
    <row r="10" spans="1:10" ht="12.75" customHeight="1">
      <c r="A10" s="215" t="s">
        <v>126</v>
      </c>
      <c r="B10" s="216">
        <v>1456</v>
      </c>
      <c r="C10" s="146">
        <v>1452</v>
      </c>
      <c r="D10" s="147">
        <f t="shared" si="0"/>
        <v>-0.27472527472527475</v>
      </c>
      <c r="E10" s="216">
        <v>1842</v>
      </c>
      <c r="F10" s="216">
        <v>1843</v>
      </c>
      <c r="G10" s="217">
        <f t="shared" si="1"/>
        <v>5.428881650380022E-2</v>
      </c>
      <c r="I10" s="72"/>
    </row>
    <row r="11" spans="1:10" ht="12.75" customHeight="1">
      <c r="A11" s="215" t="s">
        <v>127</v>
      </c>
      <c r="B11" s="216">
        <v>1670</v>
      </c>
      <c r="C11" s="146">
        <v>1689</v>
      </c>
      <c r="D11" s="147">
        <f t="shared" si="0"/>
        <v>1.1377245508982037</v>
      </c>
      <c r="E11" s="216">
        <v>2026</v>
      </c>
      <c r="F11" s="216">
        <v>2056</v>
      </c>
      <c r="G11" s="217">
        <f t="shared" si="1"/>
        <v>1.4807502467917077</v>
      </c>
      <c r="I11" s="51"/>
    </row>
    <row r="12" spans="1:10" ht="12.75" customHeight="1">
      <c r="A12" s="215" t="s">
        <v>128</v>
      </c>
      <c r="B12" s="216">
        <v>1726</v>
      </c>
      <c r="C12" s="146">
        <v>1695</v>
      </c>
      <c r="D12" s="147">
        <f t="shared" si="0"/>
        <v>-1.7960602549246814</v>
      </c>
      <c r="E12" s="216">
        <v>2043</v>
      </c>
      <c r="F12" s="216">
        <v>2015</v>
      </c>
      <c r="G12" s="217">
        <f t="shared" si="1"/>
        <v>-1.3705335291238374</v>
      </c>
      <c r="I12" s="72"/>
    </row>
    <row r="13" spans="1:10" ht="12.75" customHeight="1">
      <c r="A13" s="215" t="s">
        <v>129</v>
      </c>
      <c r="B13" s="216">
        <v>407</v>
      </c>
      <c r="C13" s="146">
        <v>389</v>
      </c>
      <c r="D13" s="147">
        <f t="shared" si="0"/>
        <v>-4.4226044226044223</v>
      </c>
      <c r="E13" s="216">
        <v>537</v>
      </c>
      <c r="F13" s="216">
        <v>522</v>
      </c>
      <c r="G13" s="217">
        <f t="shared" si="1"/>
        <v>-2.7932960893854748</v>
      </c>
      <c r="I13" s="51"/>
    </row>
    <row r="14" spans="1:10" ht="12.75" customHeight="1">
      <c r="A14" s="215" t="s">
        <v>130</v>
      </c>
      <c r="B14" s="216">
        <v>11778</v>
      </c>
      <c r="C14" s="146">
        <v>11676</v>
      </c>
      <c r="D14" s="147">
        <f t="shared" si="0"/>
        <v>-0.86602139582272042</v>
      </c>
      <c r="E14" s="216">
        <v>13259</v>
      </c>
      <c r="F14" s="216">
        <v>13157</v>
      </c>
      <c r="G14" s="217">
        <f t="shared" si="1"/>
        <v>-0.76928878497624253</v>
      </c>
      <c r="I14" s="51"/>
    </row>
    <row r="15" spans="1:10" ht="12.75" customHeight="1">
      <c r="A15" s="215" t="s">
        <v>131</v>
      </c>
      <c r="B15" s="216">
        <v>775</v>
      </c>
      <c r="C15" s="146">
        <v>764</v>
      </c>
      <c r="D15" s="147">
        <f t="shared" si="0"/>
        <v>-1.4193548387096775</v>
      </c>
      <c r="E15" s="216">
        <v>1050</v>
      </c>
      <c r="F15" s="216">
        <v>1047</v>
      </c>
      <c r="G15" s="217">
        <f t="shared" si="1"/>
        <v>-0.2857142857142857</v>
      </c>
      <c r="I15" s="51"/>
    </row>
    <row r="16" spans="1:10" ht="12.75" customHeight="1" thickBot="1">
      <c r="A16" s="218"/>
      <c r="B16" s="219"/>
      <c r="C16" s="219"/>
      <c r="D16" s="220"/>
      <c r="E16" s="219"/>
      <c r="F16" s="219"/>
      <c r="G16" s="221"/>
      <c r="I16" s="51"/>
    </row>
    <row r="17" spans="1:9" ht="19.5" customHeight="1" thickBot="1">
      <c r="A17" s="227" t="s">
        <v>66</v>
      </c>
      <c r="B17" s="228">
        <v>22072</v>
      </c>
      <c r="C17" s="228">
        <v>21829</v>
      </c>
      <c r="D17" s="229">
        <f>((C17-B17)/B17)*100</f>
        <v>-1.1009423704240666</v>
      </c>
      <c r="E17" s="228">
        <v>26278</v>
      </c>
      <c r="F17" s="228">
        <v>26075</v>
      </c>
      <c r="G17" s="230">
        <f>((F17-E17)/E17)*100</f>
        <v>-0.77250932338838574</v>
      </c>
      <c r="I17" s="51"/>
    </row>
    <row r="18" spans="1:9" ht="19.5" customHeight="1">
      <c r="A18" s="149" t="s">
        <v>255</v>
      </c>
      <c r="B18" s="226"/>
      <c r="C18" s="226"/>
      <c r="D18" s="226"/>
      <c r="E18" s="226"/>
      <c r="F18" s="226"/>
      <c r="G18" s="208"/>
      <c r="I18" s="39"/>
    </row>
    <row r="19" spans="1:9" ht="12.75" customHeight="1">
      <c r="A19" s="149" t="s">
        <v>75</v>
      </c>
      <c r="B19" s="207"/>
      <c r="C19" s="207"/>
      <c r="D19" s="208"/>
      <c r="E19" s="207"/>
      <c r="F19" s="207"/>
      <c r="G19" s="208"/>
      <c r="I19" s="48"/>
    </row>
    <row r="20" spans="1:9" ht="12.75" customHeight="1">
      <c r="A20" s="2"/>
      <c r="B20" s="52"/>
      <c r="C20" s="52"/>
      <c r="D20" s="52"/>
      <c r="E20" s="52"/>
      <c r="I20" s="48"/>
    </row>
    <row r="21" spans="1:9" ht="12.75" customHeight="1">
      <c r="A21" s="2"/>
      <c r="B21" s="52"/>
      <c r="C21" s="73"/>
      <c r="D21" s="73"/>
      <c r="E21" s="73"/>
      <c r="F21" s="73"/>
      <c r="G21" s="54"/>
    </row>
    <row r="22" spans="1:9" ht="12.75" customHeight="1">
      <c r="A22" s="2"/>
      <c r="B22" s="59"/>
      <c r="C22" s="59"/>
      <c r="D22" s="60"/>
      <c r="E22" s="60"/>
      <c r="F22" s="54"/>
      <c r="G22" s="54"/>
    </row>
    <row r="23" spans="1:9" ht="12.75" customHeight="1">
      <c r="A23" s="2"/>
      <c r="B23" s="50"/>
      <c r="C23" s="475"/>
      <c r="D23" s="475"/>
      <c r="E23" s="475"/>
      <c r="F23" s="475"/>
      <c r="G23" s="475"/>
    </row>
    <row r="24" spans="1:9" ht="12.75" customHeight="1">
      <c r="A24" s="2"/>
      <c r="B24" s="51"/>
      <c r="C24" s="51"/>
      <c r="D24" s="51"/>
      <c r="E24" s="51"/>
      <c r="F24" s="54"/>
      <c r="G24" s="54"/>
    </row>
    <row r="25" spans="1:9" ht="12.75" customHeight="1">
      <c r="A25" s="42"/>
      <c r="B25" s="59"/>
      <c r="C25" s="59"/>
      <c r="D25" s="60"/>
      <c r="E25" s="60"/>
      <c r="F25" s="54"/>
      <c r="G25" s="54"/>
    </row>
    <row r="26" spans="1:9" ht="12.75" customHeight="1">
      <c r="A26" s="2"/>
      <c r="B26" s="59"/>
      <c r="C26" s="59"/>
      <c r="D26" s="60"/>
      <c r="E26" s="60"/>
      <c r="F26" s="54"/>
      <c r="G26" s="54"/>
    </row>
    <row r="27" spans="1:9" ht="12.75" customHeight="1">
      <c r="A27" s="2"/>
      <c r="B27" s="52"/>
      <c r="C27" s="476"/>
      <c r="D27" s="476"/>
      <c r="E27" s="476"/>
      <c r="F27" s="476"/>
      <c r="G27" s="54"/>
      <c r="H27" s="74"/>
    </row>
    <row r="28" spans="1:9" ht="12.75" customHeight="1">
      <c r="A28" s="70"/>
      <c r="B28" s="60"/>
      <c r="C28" s="60"/>
      <c r="F28" s="54"/>
      <c r="G28" s="54"/>
      <c r="H28" s="74"/>
    </row>
    <row r="31" spans="1:9">
      <c r="A31" s="40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R25"/>
  <sheetViews>
    <sheetView showGridLines="0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/>
  <cols>
    <col min="1" max="1" width="72" style="53" customWidth="1"/>
    <col min="2" max="7" width="15.6640625" style="61" customWidth="1"/>
    <col min="8" max="9" width="15.6640625" style="53" customWidth="1"/>
    <col min="10" max="10" width="10.33203125" style="53" customWidth="1"/>
    <col min="11" max="11" width="4.5546875" style="58" bestFit="1" customWidth="1"/>
    <col min="12" max="12" width="6.5546875" style="58" customWidth="1"/>
    <col min="13" max="13" width="4.5546875" style="58" bestFit="1" customWidth="1"/>
    <col min="14" max="14" width="5.88671875" style="58" customWidth="1"/>
    <col min="15" max="15" width="4.5546875" style="58" bestFit="1" customWidth="1"/>
    <col min="16" max="16" width="6.5546875" style="58" bestFit="1" customWidth="1"/>
    <col min="17" max="17" width="4.5546875" style="58" bestFit="1" customWidth="1"/>
    <col min="18" max="18" width="6.5546875" style="58" bestFit="1" customWidth="1"/>
    <col min="19" max="16384" width="11.44140625" style="53"/>
  </cols>
  <sheetData>
    <row r="1" spans="1:18" s="15" customFormat="1" ht="18" customHeight="1">
      <c r="A1" s="488" t="s">
        <v>216</v>
      </c>
      <c r="B1" s="488"/>
      <c r="C1" s="488"/>
      <c r="D1" s="488"/>
      <c r="E1" s="488"/>
      <c r="F1" s="488"/>
      <c r="G1" s="488"/>
      <c r="H1" s="488"/>
      <c r="I1" s="488"/>
      <c r="J1" s="53"/>
      <c r="K1" s="58"/>
      <c r="L1" s="58"/>
      <c r="M1" s="32"/>
      <c r="N1" s="32"/>
      <c r="O1" s="32"/>
      <c r="P1" s="32"/>
      <c r="Q1" s="32"/>
      <c r="R1" s="32"/>
    </row>
    <row r="2" spans="1:18" ht="12.75" customHeight="1">
      <c r="A2" s="209"/>
      <c r="B2" s="145"/>
      <c r="C2" s="145"/>
      <c r="D2" s="145"/>
      <c r="E2" s="145"/>
      <c r="F2" s="145"/>
      <c r="G2" s="145"/>
      <c r="H2" s="209"/>
      <c r="I2" s="209"/>
    </row>
    <row r="3" spans="1:18" ht="15" customHeight="1">
      <c r="A3" s="474" t="s">
        <v>243</v>
      </c>
      <c r="B3" s="474"/>
      <c r="C3" s="474"/>
      <c r="D3" s="474"/>
      <c r="E3" s="474"/>
      <c r="F3" s="474"/>
      <c r="G3" s="474"/>
      <c r="H3" s="474"/>
      <c r="I3" s="474"/>
      <c r="J3" s="58"/>
      <c r="K3" s="53"/>
      <c r="L3" s="53"/>
      <c r="M3" s="53"/>
      <c r="N3" s="53"/>
      <c r="O3" s="53"/>
      <c r="P3" s="53"/>
      <c r="Q3" s="53"/>
      <c r="R3" s="53"/>
    </row>
    <row r="4" spans="1:18" ht="15" customHeight="1">
      <c r="A4" s="474" t="s">
        <v>257</v>
      </c>
      <c r="B4" s="474"/>
      <c r="C4" s="474"/>
      <c r="D4" s="474"/>
      <c r="E4" s="474"/>
      <c r="F4" s="474"/>
      <c r="G4" s="474"/>
      <c r="H4" s="474"/>
      <c r="I4" s="474"/>
      <c r="J4" s="58"/>
      <c r="K4" s="53"/>
      <c r="L4" s="53"/>
      <c r="M4" s="53"/>
      <c r="N4" s="53"/>
      <c r="O4" s="53"/>
      <c r="P4" s="53"/>
      <c r="Q4" s="53"/>
      <c r="R4" s="53"/>
    </row>
    <row r="5" spans="1:18" ht="12.75" customHeight="1" thickBot="1">
      <c r="A5" s="249"/>
      <c r="B5" s="249"/>
      <c r="C5" s="249"/>
      <c r="D5" s="249"/>
      <c r="E5" s="249"/>
      <c r="F5" s="249"/>
      <c r="G5" s="250"/>
      <c r="H5" s="251"/>
      <c r="I5" s="251"/>
      <c r="J5" s="58"/>
      <c r="K5" s="53"/>
      <c r="L5" s="53"/>
      <c r="M5" s="53"/>
      <c r="N5" s="53"/>
      <c r="O5" s="53"/>
      <c r="P5" s="53"/>
      <c r="Q5" s="53"/>
      <c r="R5" s="53"/>
    </row>
    <row r="6" spans="1:18" ht="39.75" customHeight="1">
      <c r="A6" s="489" t="s">
        <v>17</v>
      </c>
      <c r="B6" s="493" t="s">
        <v>99</v>
      </c>
      <c r="C6" s="493"/>
      <c r="D6" s="493" t="s">
        <v>53</v>
      </c>
      <c r="E6" s="493"/>
      <c r="F6" s="493" t="s">
        <v>54</v>
      </c>
      <c r="G6" s="493"/>
      <c r="H6" s="493" t="s">
        <v>18</v>
      </c>
      <c r="I6" s="494"/>
    </row>
    <row r="7" spans="1:18" ht="33.75" customHeight="1" thickBot="1">
      <c r="A7" s="490"/>
      <c r="B7" s="252" t="s">
        <v>3</v>
      </c>
      <c r="C7" s="253" t="s">
        <v>19</v>
      </c>
      <c r="D7" s="252" t="s">
        <v>3</v>
      </c>
      <c r="E7" s="253" t="s">
        <v>19</v>
      </c>
      <c r="F7" s="252" t="s">
        <v>3</v>
      </c>
      <c r="G7" s="253" t="s">
        <v>19</v>
      </c>
      <c r="H7" s="252" t="s">
        <v>16</v>
      </c>
      <c r="I7" s="254" t="s">
        <v>19</v>
      </c>
      <c r="J7" s="61"/>
    </row>
    <row r="8" spans="1:18" ht="22.5" customHeight="1">
      <c r="A8" s="192" t="s">
        <v>124</v>
      </c>
      <c r="B8" s="239">
        <v>4262</v>
      </c>
      <c r="C8" s="240">
        <f>B8*100/$B$17</f>
        <v>14.654105350020631</v>
      </c>
      <c r="D8" s="239">
        <v>203</v>
      </c>
      <c r="E8" s="240">
        <f>D8*100/$D$17</f>
        <v>25.502512562814072</v>
      </c>
      <c r="F8" s="241">
        <v>85</v>
      </c>
      <c r="G8" s="240">
        <f>F8*100/$F$17</f>
        <v>33.203125</v>
      </c>
      <c r="H8" s="241">
        <f>B8+D8+F8</f>
        <v>4550</v>
      </c>
      <c r="I8" s="242">
        <f>H8*100/$H$17</f>
        <v>15.098221396336607</v>
      </c>
      <c r="J8" s="57"/>
    </row>
    <row r="9" spans="1:18" ht="14.1" customHeight="1">
      <c r="A9" s="197" t="s">
        <v>125</v>
      </c>
      <c r="B9" s="243">
        <v>798</v>
      </c>
      <c r="C9" s="244">
        <f t="shared" ref="C9:C15" si="0">B9*100/$B$17</f>
        <v>2.7437766469536515</v>
      </c>
      <c r="D9" s="243">
        <v>72</v>
      </c>
      <c r="E9" s="244">
        <f t="shared" ref="E9:E15" si="1">D9*100/$D$17</f>
        <v>9.0452261306532655</v>
      </c>
      <c r="F9" s="165">
        <v>15</v>
      </c>
      <c r="G9" s="158">
        <f t="shared" ref="G9:G15" si="2">F9*100/$F$17</f>
        <v>5.859375</v>
      </c>
      <c r="H9" s="165">
        <f t="shared" ref="H9:H15" si="3">B9+D9+F9</f>
        <v>885</v>
      </c>
      <c r="I9" s="245">
        <f t="shared" ref="I9:I15" si="4">H9*100/$H$17</f>
        <v>2.9366870188478895</v>
      </c>
      <c r="J9" s="57"/>
    </row>
    <row r="10" spans="1:18" ht="14.1" customHeight="1">
      <c r="A10" s="197" t="s">
        <v>126</v>
      </c>
      <c r="B10" s="243">
        <v>1675</v>
      </c>
      <c r="C10" s="244">
        <f t="shared" si="0"/>
        <v>5.7591803053225137</v>
      </c>
      <c r="D10" s="243">
        <v>131</v>
      </c>
      <c r="E10" s="244">
        <f t="shared" si="1"/>
        <v>16.457286432160803</v>
      </c>
      <c r="F10" s="165">
        <v>37</v>
      </c>
      <c r="G10" s="158">
        <f t="shared" si="2"/>
        <v>14.453125</v>
      </c>
      <c r="H10" s="165">
        <f t="shared" si="3"/>
        <v>1843</v>
      </c>
      <c r="I10" s="245">
        <f t="shared" si="4"/>
        <v>6.1156092381205207</v>
      </c>
      <c r="J10" s="57"/>
    </row>
    <row r="11" spans="1:18" ht="14.1" customHeight="1">
      <c r="A11" s="197" t="s">
        <v>127</v>
      </c>
      <c r="B11" s="243">
        <v>2026</v>
      </c>
      <c r="C11" s="244">
        <f t="shared" si="0"/>
        <v>6.9660294319900977</v>
      </c>
      <c r="D11" s="243">
        <v>25</v>
      </c>
      <c r="E11" s="244">
        <f t="shared" si="1"/>
        <v>3.1407035175879399</v>
      </c>
      <c r="F11" s="165">
        <v>5</v>
      </c>
      <c r="G11" s="158">
        <f t="shared" si="2"/>
        <v>1.953125</v>
      </c>
      <c r="H11" s="165">
        <f t="shared" si="3"/>
        <v>2056</v>
      </c>
      <c r="I11" s="245">
        <f t="shared" si="4"/>
        <v>6.8224050968940801</v>
      </c>
      <c r="J11" s="57"/>
    </row>
    <row r="12" spans="1:18" ht="14.1" customHeight="1">
      <c r="A12" s="197" t="s">
        <v>128</v>
      </c>
      <c r="B12" s="243">
        <v>1935</v>
      </c>
      <c r="C12" s="244">
        <f t="shared" si="0"/>
        <v>6.6531426213725764</v>
      </c>
      <c r="D12" s="243">
        <v>56</v>
      </c>
      <c r="E12" s="244">
        <f t="shared" si="1"/>
        <v>7.0351758793969852</v>
      </c>
      <c r="F12" s="165">
        <v>24</v>
      </c>
      <c r="G12" s="158">
        <f>F12*100/$F$17</f>
        <v>9.375</v>
      </c>
      <c r="H12" s="165">
        <f t="shared" si="3"/>
        <v>2015</v>
      </c>
      <c r="I12" s="245">
        <f t="shared" si="4"/>
        <v>6.6863551898062115</v>
      </c>
      <c r="J12" s="57"/>
    </row>
    <row r="13" spans="1:18" ht="14.1" customHeight="1">
      <c r="A13" s="197" t="s">
        <v>129</v>
      </c>
      <c r="B13" s="243">
        <v>502</v>
      </c>
      <c r="C13" s="244">
        <f t="shared" si="0"/>
        <v>1.726034933296658</v>
      </c>
      <c r="D13" s="243">
        <v>16</v>
      </c>
      <c r="E13" s="244">
        <f t="shared" si="1"/>
        <v>2.0100502512562812</v>
      </c>
      <c r="F13" s="165">
        <v>4</v>
      </c>
      <c r="G13" s="158">
        <f t="shared" si="2"/>
        <v>1.5625</v>
      </c>
      <c r="H13" s="165">
        <f t="shared" si="3"/>
        <v>522</v>
      </c>
      <c r="I13" s="245">
        <f t="shared" si="4"/>
        <v>1.7321475975577383</v>
      </c>
      <c r="J13" s="57"/>
    </row>
    <row r="14" spans="1:18" ht="14.1" customHeight="1">
      <c r="A14" s="197" t="s">
        <v>130</v>
      </c>
      <c r="B14" s="243">
        <v>13001</v>
      </c>
      <c r="C14" s="244">
        <f t="shared" si="0"/>
        <v>44.701554119103285</v>
      </c>
      <c r="D14" s="243">
        <v>119</v>
      </c>
      <c r="E14" s="244">
        <f t="shared" si="1"/>
        <v>14.949748743718592</v>
      </c>
      <c r="F14" s="165">
        <v>37</v>
      </c>
      <c r="G14" s="158">
        <f t="shared" si="2"/>
        <v>14.453125</v>
      </c>
      <c r="H14" s="165">
        <f t="shared" si="3"/>
        <v>13157</v>
      </c>
      <c r="I14" s="245">
        <f t="shared" si="4"/>
        <v>43.658747013538623</v>
      </c>
      <c r="J14" s="57"/>
    </row>
    <row r="15" spans="1:18" ht="14.1" customHeight="1">
      <c r="A15" s="197" t="s">
        <v>131</v>
      </c>
      <c r="B15" s="243">
        <v>998</v>
      </c>
      <c r="C15" s="244">
        <f t="shared" si="0"/>
        <v>3.4314399669921607</v>
      </c>
      <c r="D15" s="243">
        <v>44</v>
      </c>
      <c r="E15" s="244">
        <f t="shared" si="1"/>
        <v>5.5276381909547743</v>
      </c>
      <c r="F15" s="165">
        <v>5</v>
      </c>
      <c r="G15" s="158">
        <f t="shared" si="2"/>
        <v>1.953125</v>
      </c>
      <c r="H15" s="165">
        <f t="shared" si="3"/>
        <v>1047</v>
      </c>
      <c r="I15" s="245">
        <f t="shared" si="4"/>
        <v>3.4742500663658085</v>
      </c>
      <c r="J15" s="57"/>
    </row>
    <row r="16" spans="1:18" ht="12.75" customHeight="1" thickBot="1">
      <c r="A16" s="246"/>
      <c r="B16" s="247"/>
      <c r="C16" s="203"/>
      <c r="D16" s="247"/>
      <c r="E16" s="203"/>
      <c r="F16" s="247"/>
      <c r="G16" s="203"/>
      <c r="H16" s="247"/>
      <c r="I16" s="248"/>
      <c r="J16" s="57"/>
    </row>
    <row r="17" spans="1:10" ht="16.2" customHeight="1" thickBot="1">
      <c r="A17" s="235" t="s">
        <v>66</v>
      </c>
      <c r="B17" s="236">
        <v>29084</v>
      </c>
      <c r="C17" s="237">
        <v>100</v>
      </c>
      <c r="D17" s="236">
        <v>796</v>
      </c>
      <c r="E17" s="237">
        <v>100</v>
      </c>
      <c r="F17" s="236">
        <v>256</v>
      </c>
      <c r="G17" s="237">
        <v>100</v>
      </c>
      <c r="H17" s="236">
        <v>30136</v>
      </c>
      <c r="I17" s="238">
        <v>100</v>
      </c>
      <c r="J17" s="57"/>
    </row>
    <row r="18" spans="1:10" ht="21.75" customHeight="1">
      <c r="A18" s="232" t="s">
        <v>255</v>
      </c>
      <c r="B18" s="232"/>
      <c r="C18" s="232"/>
      <c r="D18" s="232"/>
      <c r="E18" s="232"/>
      <c r="F18" s="232"/>
      <c r="G18" s="232"/>
      <c r="H18" s="232"/>
      <c r="I18" s="232"/>
    </row>
    <row r="19" spans="1:10">
      <c r="A19" s="164" t="s">
        <v>76</v>
      </c>
      <c r="B19" s="232"/>
      <c r="C19" s="232"/>
      <c r="D19" s="232"/>
      <c r="E19" s="232"/>
      <c r="F19" s="232"/>
      <c r="G19" s="232"/>
      <c r="H19" s="232"/>
      <c r="I19" s="232"/>
    </row>
    <row r="20" spans="1:10">
      <c r="A20" s="178" t="s">
        <v>100</v>
      </c>
      <c r="B20" s="233"/>
      <c r="C20" s="233"/>
      <c r="D20" s="234"/>
      <c r="E20" s="234"/>
      <c r="F20" s="179"/>
      <c r="G20" s="179"/>
      <c r="H20" s="178"/>
      <c r="I20" s="178"/>
    </row>
    <row r="21" spans="1:10">
      <c r="A21" s="2"/>
      <c r="B21" s="51"/>
      <c r="C21" s="51"/>
      <c r="D21" s="51"/>
      <c r="E21" s="51"/>
      <c r="F21" s="54"/>
      <c r="G21" s="54"/>
    </row>
    <row r="22" spans="1:10" ht="15.6">
      <c r="A22" s="43"/>
      <c r="B22" s="59"/>
      <c r="C22" s="59"/>
      <c r="D22" s="60"/>
      <c r="E22" s="60"/>
      <c r="F22" s="54"/>
      <c r="G22" s="54"/>
    </row>
    <row r="23" spans="1:10">
      <c r="A23" s="2"/>
      <c r="B23" s="59"/>
      <c r="C23" s="59"/>
      <c r="D23" s="60"/>
      <c r="E23" s="60"/>
      <c r="F23" s="54"/>
      <c r="G23" s="54"/>
    </row>
    <row r="24" spans="1:10" ht="12.75" customHeight="1">
      <c r="A24" s="2"/>
      <c r="B24" s="52"/>
      <c r="C24" s="476"/>
      <c r="D24" s="476"/>
      <c r="E24" s="476"/>
      <c r="F24" s="476"/>
      <c r="G24" s="54"/>
    </row>
    <row r="25" spans="1:10">
      <c r="A25" s="70"/>
      <c r="B25" s="60"/>
      <c r="C25" s="60"/>
      <c r="F25" s="54"/>
      <c r="G25" s="54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89"/>
  <sheetViews>
    <sheetView showGridLines="0" view="pageBreakPreview" zoomScale="70" zoomScaleNormal="75" zoomScaleSheetLayoutView="70" workbookViewId="0">
      <selection activeCell="A35" sqref="A35"/>
    </sheetView>
  </sheetViews>
  <sheetFormatPr baseColWidth="10" defaultRowHeight="15" customHeight="1"/>
  <cols>
    <col min="1" max="1" width="71.88671875" bestFit="1" customWidth="1"/>
    <col min="2" max="11" width="18.44140625" style="85" customWidth="1"/>
    <col min="12" max="12" width="2.109375" customWidth="1"/>
  </cols>
  <sheetData>
    <row r="1" spans="1:11" ht="18">
      <c r="A1" s="495" t="s">
        <v>216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3.2">
      <c r="A2" s="277"/>
      <c r="B2" s="277"/>
      <c r="C2" s="277"/>
      <c r="D2" s="277"/>
      <c r="E2" s="277"/>
      <c r="F2" s="277"/>
      <c r="G2" s="277"/>
      <c r="H2" s="278"/>
      <c r="I2" s="278"/>
      <c r="J2" s="278"/>
      <c r="K2" s="278"/>
    </row>
    <row r="3" spans="1:11" ht="15.6">
      <c r="A3" s="496" t="s">
        <v>263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5.6" thickBot="1">
      <c r="A4" s="124"/>
      <c r="B4" s="124"/>
      <c r="C4" s="124"/>
      <c r="D4" s="124"/>
      <c r="E4" s="124"/>
      <c r="F4" s="124"/>
      <c r="G4" s="124"/>
      <c r="H4" s="124"/>
      <c r="I4" s="123"/>
      <c r="J4" s="123"/>
      <c r="K4" s="123"/>
    </row>
    <row r="5" spans="1:11" ht="39" customHeight="1">
      <c r="A5" s="497" t="s">
        <v>17</v>
      </c>
      <c r="B5" s="273" t="s">
        <v>166</v>
      </c>
      <c r="C5" s="273" t="s">
        <v>133</v>
      </c>
      <c r="D5" s="273" t="s">
        <v>167</v>
      </c>
      <c r="E5" s="273" t="s">
        <v>168</v>
      </c>
      <c r="F5" s="273" t="s">
        <v>169</v>
      </c>
      <c r="G5" s="273" t="s">
        <v>170</v>
      </c>
      <c r="H5" s="273" t="s">
        <v>135</v>
      </c>
      <c r="I5" s="273" t="s">
        <v>20</v>
      </c>
      <c r="J5" s="273" t="s">
        <v>136</v>
      </c>
      <c r="K5" s="274" t="s">
        <v>171</v>
      </c>
    </row>
    <row r="6" spans="1:11" ht="14.4" thickBot="1">
      <c r="A6" s="498"/>
      <c r="B6" s="275" t="s">
        <v>1</v>
      </c>
      <c r="C6" s="275" t="s">
        <v>72</v>
      </c>
      <c r="D6" s="275" t="s">
        <v>72</v>
      </c>
      <c r="E6" s="275" t="s">
        <v>72</v>
      </c>
      <c r="F6" s="275" t="s">
        <v>72</v>
      </c>
      <c r="G6" s="275" t="s">
        <v>72</v>
      </c>
      <c r="H6" s="275" t="s">
        <v>72</v>
      </c>
      <c r="I6" s="275" t="s">
        <v>72</v>
      </c>
      <c r="J6" s="275" t="s">
        <v>172</v>
      </c>
      <c r="K6" s="276" t="s">
        <v>172</v>
      </c>
    </row>
    <row r="7" spans="1:11" ht="12.75" customHeight="1">
      <c r="A7" s="259"/>
      <c r="B7" s="231"/>
      <c r="C7" s="260"/>
      <c r="D7" s="260"/>
      <c r="E7" s="260"/>
      <c r="F7" s="260"/>
      <c r="G7" s="260"/>
      <c r="H7" s="260"/>
      <c r="I7" s="260"/>
      <c r="J7" s="261"/>
      <c r="K7" s="262"/>
    </row>
    <row r="8" spans="1:11" s="87" customFormat="1" ht="22.5" customHeight="1">
      <c r="A8" s="263" t="s">
        <v>173</v>
      </c>
      <c r="B8" s="264">
        <v>24437</v>
      </c>
      <c r="C8" s="265">
        <v>105514269</v>
      </c>
      <c r="D8" s="265">
        <v>99853563</v>
      </c>
      <c r="E8" s="265">
        <v>17753015</v>
      </c>
      <c r="F8" s="265">
        <v>6840291</v>
      </c>
      <c r="G8" s="265">
        <v>89918598</v>
      </c>
      <c r="H8" s="265">
        <v>3539383</v>
      </c>
      <c r="I8" s="265">
        <v>10912722</v>
      </c>
      <c r="J8" s="265">
        <v>377697</v>
      </c>
      <c r="K8" s="266">
        <v>360545</v>
      </c>
    </row>
    <row r="9" spans="1:11" ht="21.75" customHeight="1">
      <c r="A9" s="267" t="s">
        <v>174</v>
      </c>
      <c r="B9" s="231">
        <v>3500</v>
      </c>
      <c r="C9" s="260">
        <v>27959437</v>
      </c>
      <c r="D9" s="260">
        <v>26750948</v>
      </c>
      <c r="E9" s="260">
        <v>4736133</v>
      </c>
      <c r="F9" s="260">
        <v>1689616</v>
      </c>
      <c r="G9" s="260">
        <v>23996381</v>
      </c>
      <c r="H9" s="260">
        <v>935585</v>
      </c>
      <c r="I9" s="260">
        <v>3046516</v>
      </c>
      <c r="J9" s="260">
        <v>104972</v>
      </c>
      <c r="K9" s="262">
        <v>102937</v>
      </c>
    </row>
    <row r="10" spans="1:11" ht="13.2">
      <c r="A10" s="267" t="s">
        <v>175</v>
      </c>
      <c r="B10" s="231">
        <v>631</v>
      </c>
      <c r="C10" s="260">
        <v>6519972</v>
      </c>
      <c r="D10" s="260">
        <v>5989630</v>
      </c>
      <c r="E10" s="260">
        <v>990854</v>
      </c>
      <c r="F10" s="260">
        <v>374025</v>
      </c>
      <c r="G10" s="260">
        <v>5694099</v>
      </c>
      <c r="H10" s="260">
        <v>192113</v>
      </c>
      <c r="I10" s="260">
        <v>616828</v>
      </c>
      <c r="J10" s="260">
        <v>21985</v>
      </c>
      <c r="K10" s="262">
        <v>21659</v>
      </c>
    </row>
    <row r="11" spans="1:11" ht="13.2">
      <c r="A11" s="267" t="s">
        <v>176</v>
      </c>
      <c r="B11" s="231">
        <v>1430</v>
      </c>
      <c r="C11" s="260">
        <v>10381592</v>
      </c>
      <c r="D11" s="260">
        <v>9999022</v>
      </c>
      <c r="E11" s="260">
        <v>1864550</v>
      </c>
      <c r="F11" s="260">
        <v>858652</v>
      </c>
      <c r="G11" s="260">
        <v>8729025</v>
      </c>
      <c r="H11" s="260">
        <v>392268</v>
      </c>
      <c r="I11" s="260">
        <v>1005897</v>
      </c>
      <c r="J11" s="260">
        <v>37880</v>
      </c>
      <c r="K11" s="262">
        <v>37168</v>
      </c>
    </row>
    <row r="12" spans="1:11" ht="13.2">
      <c r="A12" s="267" t="s">
        <v>177</v>
      </c>
      <c r="B12" s="231">
        <v>1681</v>
      </c>
      <c r="C12" s="260">
        <v>10722060</v>
      </c>
      <c r="D12" s="260">
        <v>9534411</v>
      </c>
      <c r="E12" s="260">
        <v>811537</v>
      </c>
      <c r="F12" s="260">
        <v>378445</v>
      </c>
      <c r="G12" s="260">
        <v>9965574</v>
      </c>
      <c r="H12" s="260">
        <v>294068</v>
      </c>
      <c r="I12" s="260">
        <v>433092</v>
      </c>
      <c r="J12" s="260">
        <v>13855</v>
      </c>
      <c r="K12" s="262">
        <v>12921</v>
      </c>
    </row>
    <row r="13" spans="1:11" ht="13.2">
      <c r="A13" s="267" t="s">
        <v>178</v>
      </c>
      <c r="B13" s="231">
        <v>1672</v>
      </c>
      <c r="C13" s="260">
        <v>9797109</v>
      </c>
      <c r="D13" s="260">
        <v>9366049</v>
      </c>
      <c r="E13" s="260">
        <v>1782335</v>
      </c>
      <c r="F13" s="260">
        <v>801822</v>
      </c>
      <c r="G13" s="260">
        <v>8202669</v>
      </c>
      <c r="H13" s="260">
        <v>435762</v>
      </c>
      <c r="I13" s="260">
        <v>980513</v>
      </c>
      <c r="J13" s="260">
        <v>28015</v>
      </c>
      <c r="K13" s="262">
        <v>26803</v>
      </c>
    </row>
    <row r="14" spans="1:11" ht="13.2">
      <c r="A14" s="267" t="s">
        <v>179</v>
      </c>
      <c r="B14" s="231">
        <v>391</v>
      </c>
      <c r="C14" s="260">
        <v>3477077</v>
      </c>
      <c r="D14" s="260">
        <v>3359205</v>
      </c>
      <c r="E14" s="260">
        <v>434598</v>
      </c>
      <c r="F14" s="260">
        <v>178931</v>
      </c>
      <c r="G14" s="260">
        <v>3139419</v>
      </c>
      <c r="H14" s="260">
        <v>81540</v>
      </c>
      <c r="I14" s="260">
        <v>255667</v>
      </c>
      <c r="J14" s="260">
        <v>6598</v>
      </c>
      <c r="K14" s="262">
        <v>6378</v>
      </c>
    </row>
    <row r="15" spans="1:11" ht="13.2">
      <c r="A15" s="267" t="s">
        <v>180</v>
      </c>
      <c r="B15" s="231">
        <v>11286</v>
      </c>
      <c r="C15" s="260">
        <v>9094682</v>
      </c>
      <c r="D15" s="260">
        <v>8920487</v>
      </c>
      <c r="E15" s="260">
        <v>2918359</v>
      </c>
      <c r="F15" s="260">
        <v>822475</v>
      </c>
      <c r="G15" s="260">
        <v>6340062</v>
      </c>
      <c r="H15" s="260">
        <v>396346</v>
      </c>
      <c r="I15" s="260">
        <v>2095884</v>
      </c>
      <c r="J15" s="260">
        <v>94345</v>
      </c>
      <c r="K15" s="262">
        <v>84947</v>
      </c>
    </row>
    <row r="16" spans="1:11" ht="13.2">
      <c r="A16" s="267" t="s">
        <v>181</v>
      </c>
      <c r="B16" s="231">
        <v>3075</v>
      </c>
      <c r="C16" s="260">
        <v>13456844</v>
      </c>
      <c r="D16" s="260">
        <v>12685670</v>
      </c>
      <c r="E16" s="260">
        <v>3123458</v>
      </c>
      <c r="F16" s="260">
        <v>1193923</v>
      </c>
      <c r="G16" s="260">
        <v>10543573</v>
      </c>
      <c r="H16" s="260">
        <v>594211</v>
      </c>
      <c r="I16" s="260">
        <v>1929536</v>
      </c>
      <c r="J16" s="260">
        <v>55844</v>
      </c>
      <c r="K16" s="262">
        <v>53833</v>
      </c>
    </row>
    <row r="17" spans="1:11" ht="13.2">
      <c r="A17" s="267" t="s">
        <v>182</v>
      </c>
      <c r="B17" s="231">
        <v>771</v>
      </c>
      <c r="C17" s="260">
        <v>14105496</v>
      </c>
      <c r="D17" s="260">
        <v>13248141</v>
      </c>
      <c r="E17" s="260">
        <v>1091191</v>
      </c>
      <c r="F17" s="260">
        <v>542402</v>
      </c>
      <c r="G17" s="260">
        <v>13307796</v>
      </c>
      <c r="H17" s="260">
        <v>217490</v>
      </c>
      <c r="I17" s="260">
        <v>548789</v>
      </c>
      <c r="J17" s="260">
        <v>14203</v>
      </c>
      <c r="K17" s="262">
        <v>13899</v>
      </c>
    </row>
    <row r="18" spans="1:11" ht="12.75" customHeight="1">
      <c r="A18" s="268"/>
      <c r="B18" s="231"/>
      <c r="C18" s="260"/>
      <c r="D18" s="260"/>
      <c r="E18" s="260"/>
      <c r="F18" s="260"/>
      <c r="G18" s="260"/>
      <c r="H18" s="260"/>
      <c r="I18" s="260"/>
      <c r="J18" s="260"/>
      <c r="K18" s="262"/>
    </row>
    <row r="19" spans="1:11" s="87" customFormat="1" ht="13.2">
      <c r="A19" s="263" t="s">
        <v>183</v>
      </c>
      <c r="B19" s="264">
        <v>5061</v>
      </c>
      <c r="C19" s="265">
        <v>20327483</v>
      </c>
      <c r="D19" s="265">
        <v>19860608</v>
      </c>
      <c r="E19" s="265">
        <v>5122680</v>
      </c>
      <c r="F19" s="265">
        <v>2728106</v>
      </c>
      <c r="G19" s="265">
        <v>15997046</v>
      </c>
      <c r="H19" s="265">
        <v>1114880</v>
      </c>
      <c r="I19" s="265">
        <v>2394574</v>
      </c>
      <c r="J19" s="265">
        <v>56862</v>
      </c>
      <c r="K19" s="266">
        <v>53579</v>
      </c>
    </row>
    <row r="20" spans="1:11" ht="21.75" customHeight="1">
      <c r="A20" s="267" t="s">
        <v>184</v>
      </c>
      <c r="B20" s="231">
        <v>5061</v>
      </c>
      <c r="C20" s="260">
        <v>20327483</v>
      </c>
      <c r="D20" s="260">
        <v>19860608</v>
      </c>
      <c r="E20" s="260">
        <v>5122680</v>
      </c>
      <c r="F20" s="260">
        <v>2728106</v>
      </c>
      <c r="G20" s="260">
        <v>15997046</v>
      </c>
      <c r="H20" s="260">
        <v>1114880</v>
      </c>
      <c r="I20" s="260">
        <v>2394574</v>
      </c>
      <c r="J20" s="260">
        <v>56862</v>
      </c>
      <c r="K20" s="262">
        <v>53579</v>
      </c>
    </row>
    <row r="21" spans="1:11" ht="13.8" thickBot="1">
      <c r="A21" s="269"/>
      <c r="B21" s="270"/>
      <c r="C21" s="271"/>
      <c r="D21" s="271"/>
      <c r="E21" s="271"/>
      <c r="F21" s="271"/>
      <c r="G21" s="271"/>
      <c r="H21" s="271"/>
      <c r="I21" s="271"/>
      <c r="J21" s="271"/>
      <c r="K21" s="272"/>
    </row>
    <row r="22" spans="1:11" ht="14.4">
      <c r="A22" s="112" t="s">
        <v>252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>
      <c r="A23" s="125" t="s">
        <v>155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4.4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13.8">
      <c r="A25" s="83"/>
    </row>
    <row r="26" spans="1:11" ht="33.75" customHeight="1">
      <c r="A26" s="86"/>
    </row>
    <row r="27" spans="1:11" ht="15.6">
      <c r="A27" s="496" t="s">
        <v>264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</row>
    <row r="28" spans="1:11" ht="13.2"/>
    <row r="29" spans="1:11" ht="13.8" thickBot="1">
      <c r="A29" s="87"/>
    </row>
    <row r="30" spans="1:11" ht="39" customHeight="1">
      <c r="A30" s="497" t="s">
        <v>17</v>
      </c>
      <c r="B30" s="273" t="s">
        <v>166</v>
      </c>
      <c r="C30" s="273" t="s">
        <v>133</v>
      </c>
      <c r="D30" s="273" t="s">
        <v>167</v>
      </c>
      <c r="E30" s="273" t="s">
        <v>168</v>
      </c>
      <c r="F30" s="273" t="s">
        <v>169</v>
      </c>
      <c r="G30" s="273" t="s">
        <v>170</v>
      </c>
      <c r="H30" s="273" t="s">
        <v>135</v>
      </c>
      <c r="I30" s="273" t="s">
        <v>20</v>
      </c>
      <c r="J30" s="273" t="s">
        <v>136</v>
      </c>
      <c r="K30" s="274" t="s">
        <v>171</v>
      </c>
    </row>
    <row r="31" spans="1:11" ht="14.4" thickBot="1">
      <c r="A31" s="498"/>
      <c r="B31" s="275" t="s">
        <v>1</v>
      </c>
      <c r="C31" s="275" t="s">
        <v>72</v>
      </c>
      <c r="D31" s="275" t="s">
        <v>72</v>
      </c>
      <c r="E31" s="275" t="s">
        <v>72</v>
      </c>
      <c r="F31" s="275" t="s">
        <v>72</v>
      </c>
      <c r="G31" s="275" t="s">
        <v>72</v>
      </c>
      <c r="H31" s="275" t="s">
        <v>72</v>
      </c>
      <c r="I31" s="275" t="s">
        <v>72</v>
      </c>
      <c r="J31" s="275" t="s">
        <v>172</v>
      </c>
      <c r="K31" s="276" t="s">
        <v>172</v>
      </c>
    </row>
    <row r="32" spans="1:11" ht="12.75" customHeight="1">
      <c r="A32" s="255"/>
      <c r="B32" s="206"/>
      <c r="C32" s="256"/>
      <c r="D32" s="256"/>
      <c r="E32" s="256"/>
      <c r="F32" s="256"/>
      <c r="G32" s="256"/>
      <c r="H32" s="256"/>
      <c r="I32" s="256"/>
      <c r="J32" s="257"/>
      <c r="K32" s="258"/>
    </row>
    <row r="33" spans="1:11" s="87" customFormat="1" ht="22.5" customHeight="1">
      <c r="A33" s="263" t="s">
        <v>173</v>
      </c>
      <c r="B33" s="264">
        <v>24712</v>
      </c>
      <c r="C33" s="265">
        <v>111215130</v>
      </c>
      <c r="D33" s="265">
        <v>105533480</v>
      </c>
      <c r="E33" s="265">
        <v>19170349</v>
      </c>
      <c r="F33" s="265">
        <v>7521998</v>
      </c>
      <c r="G33" s="265">
        <v>94054700</v>
      </c>
      <c r="H33" s="265">
        <v>3785373</v>
      </c>
      <c r="I33" s="265">
        <v>11648351</v>
      </c>
      <c r="J33" s="265">
        <v>396287</v>
      </c>
      <c r="K33" s="266">
        <v>380634</v>
      </c>
    </row>
    <row r="34" spans="1:11" ht="21.75" customHeight="1">
      <c r="A34" s="267" t="s">
        <v>174</v>
      </c>
      <c r="B34" s="231">
        <v>3503</v>
      </c>
      <c r="C34" s="260">
        <v>31726871</v>
      </c>
      <c r="D34" s="260">
        <v>30190096</v>
      </c>
      <c r="E34" s="260">
        <v>5466701</v>
      </c>
      <c r="F34" s="260">
        <v>2154416</v>
      </c>
      <c r="G34" s="260">
        <v>26879476</v>
      </c>
      <c r="H34" s="260">
        <v>1074972</v>
      </c>
      <c r="I34" s="260">
        <v>3312286</v>
      </c>
      <c r="J34" s="260">
        <v>110413</v>
      </c>
      <c r="K34" s="262">
        <v>108686</v>
      </c>
    </row>
    <row r="35" spans="1:11" ht="13.2">
      <c r="A35" s="267" t="s">
        <v>175</v>
      </c>
      <c r="B35" s="231">
        <v>570</v>
      </c>
      <c r="C35" s="260">
        <v>6930491</v>
      </c>
      <c r="D35" s="260">
        <v>6455923</v>
      </c>
      <c r="E35" s="260">
        <v>1045288</v>
      </c>
      <c r="F35" s="260">
        <v>367389</v>
      </c>
      <c r="G35" s="260">
        <v>5969939</v>
      </c>
      <c r="H35" s="260">
        <v>130702</v>
      </c>
      <c r="I35" s="260">
        <v>677899</v>
      </c>
      <c r="J35" s="260">
        <v>23781</v>
      </c>
      <c r="K35" s="262">
        <v>23565</v>
      </c>
    </row>
    <row r="36" spans="1:11" ht="13.2">
      <c r="A36" s="267" t="s">
        <v>176</v>
      </c>
      <c r="B36" s="231">
        <v>1383</v>
      </c>
      <c r="C36" s="260">
        <v>11209240</v>
      </c>
      <c r="D36" s="260">
        <v>10765484</v>
      </c>
      <c r="E36" s="260">
        <v>2004800</v>
      </c>
      <c r="F36" s="260">
        <v>925965</v>
      </c>
      <c r="G36" s="260">
        <v>9397446</v>
      </c>
      <c r="H36" s="260">
        <v>508417</v>
      </c>
      <c r="I36" s="260">
        <v>1078834</v>
      </c>
      <c r="J36" s="260">
        <v>40176</v>
      </c>
      <c r="K36" s="262">
        <v>39483</v>
      </c>
    </row>
    <row r="37" spans="1:11" ht="13.2">
      <c r="A37" s="267" t="s">
        <v>177</v>
      </c>
      <c r="B37" s="231">
        <v>1658</v>
      </c>
      <c r="C37" s="260">
        <v>10436226</v>
      </c>
      <c r="D37" s="260">
        <v>9458340</v>
      </c>
      <c r="E37" s="260">
        <v>888664</v>
      </c>
      <c r="F37" s="260">
        <v>408970</v>
      </c>
      <c r="G37" s="260">
        <v>9836249</v>
      </c>
      <c r="H37" s="260">
        <v>281123</v>
      </c>
      <c r="I37" s="260">
        <v>479694</v>
      </c>
      <c r="J37" s="260">
        <v>14866</v>
      </c>
      <c r="K37" s="262">
        <v>14095</v>
      </c>
    </row>
    <row r="38" spans="1:11" ht="13.2">
      <c r="A38" s="267" t="s">
        <v>178</v>
      </c>
      <c r="B38" s="231">
        <v>1684</v>
      </c>
      <c r="C38" s="260">
        <v>9923403</v>
      </c>
      <c r="D38" s="260">
        <v>9469803</v>
      </c>
      <c r="E38" s="260">
        <v>1752890</v>
      </c>
      <c r="F38" s="260">
        <v>727244</v>
      </c>
      <c r="G38" s="260">
        <v>8337737</v>
      </c>
      <c r="H38" s="260">
        <v>392665</v>
      </c>
      <c r="I38" s="260">
        <v>1025646</v>
      </c>
      <c r="J38" s="260">
        <v>29426</v>
      </c>
      <c r="K38" s="262">
        <v>28293</v>
      </c>
    </row>
    <row r="39" spans="1:11" ht="13.2">
      <c r="A39" s="267" t="s">
        <v>179</v>
      </c>
      <c r="B39" s="231">
        <v>367</v>
      </c>
      <c r="C39" s="260">
        <v>3651494</v>
      </c>
      <c r="D39" s="260">
        <v>3487565</v>
      </c>
      <c r="E39" s="260">
        <v>481696</v>
      </c>
      <c r="F39" s="260">
        <v>221430</v>
      </c>
      <c r="G39" s="260">
        <v>3160833</v>
      </c>
      <c r="H39" s="260">
        <v>100837</v>
      </c>
      <c r="I39" s="260">
        <v>260265</v>
      </c>
      <c r="J39" s="260">
        <v>6797</v>
      </c>
      <c r="K39" s="262">
        <v>6596</v>
      </c>
    </row>
    <row r="40" spans="1:11" ht="13.2">
      <c r="A40" s="267" t="s">
        <v>180</v>
      </c>
      <c r="B40" s="231">
        <v>11698</v>
      </c>
      <c r="C40" s="260">
        <v>9248566</v>
      </c>
      <c r="D40" s="260">
        <v>9060091</v>
      </c>
      <c r="E40" s="260">
        <v>3043693</v>
      </c>
      <c r="F40" s="260">
        <v>879230</v>
      </c>
      <c r="G40" s="260">
        <v>6373899</v>
      </c>
      <c r="H40" s="260">
        <v>417612</v>
      </c>
      <c r="I40" s="260">
        <v>2164463</v>
      </c>
      <c r="J40" s="260">
        <v>95884</v>
      </c>
      <c r="K40" s="262">
        <v>87121</v>
      </c>
    </row>
    <row r="41" spans="1:11" ht="13.2">
      <c r="A41" s="267" t="s">
        <v>181</v>
      </c>
      <c r="B41" s="231">
        <v>3118</v>
      </c>
      <c r="C41" s="260">
        <v>13869091</v>
      </c>
      <c r="D41" s="260">
        <v>13215218</v>
      </c>
      <c r="E41" s="260">
        <v>3236915</v>
      </c>
      <c r="F41" s="260">
        <v>1173376</v>
      </c>
      <c r="G41" s="260">
        <v>10874732</v>
      </c>
      <c r="H41" s="260">
        <v>627530</v>
      </c>
      <c r="I41" s="260">
        <v>2063539</v>
      </c>
      <c r="J41" s="260">
        <v>59739</v>
      </c>
      <c r="K41" s="262">
        <v>57889</v>
      </c>
    </row>
    <row r="42" spans="1:11" ht="13.2">
      <c r="A42" s="267" t="s">
        <v>182</v>
      </c>
      <c r="B42" s="231">
        <v>731</v>
      </c>
      <c r="C42" s="260">
        <v>14219748</v>
      </c>
      <c r="D42" s="260">
        <v>13430960</v>
      </c>
      <c r="E42" s="260">
        <v>1249702</v>
      </c>
      <c r="F42" s="260">
        <v>663978</v>
      </c>
      <c r="G42" s="260">
        <v>13224389</v>
      </c>
      <c r="H42" s="260">
        <v>251515</v>
      </c>
      <c r="I42" s="260">
        <v>585725</v>
      </c>
      <c r="J42" s="260">
        <v>15205</v>
      </c>
      <c r="K42" s="262">
        <v>14906</v>
      </c>
    </row>
    <row r="43" spans="1:11" ht="13.2">
      <c r="A43" s="267"/>
      <c r="B43" s="231"/>
      <c r="C43" s="260"/>
      <c r="D43" s="260"/>
      <c r="E43" s="260"/>
      <c r="F43" s="260"/>
      <c r="G43" s="260"/>
      <c r="H43" s="260"/>
      <c r="I43" s="260"/>
      <c r="J43" s="260"/>
      <c r="K43" s="262"/>
    </row>
    <row r="44" spans="1:11" s="87" customFormat="1" ht="13.2">
      <c r="A44" s="263" t="s">
        <v>183</v>
      </c>
      <c r="B44" s="231">
        <v>5206</v>
      </c>
      <c r="C44" s="260">
        <v>19580710</v>
      </c>
      <c r="D44" s="260">
        <v>18891481</v>
      </c>
      <c r="E44" s="260">
        <v>4960995</v>
      </c>
      <c r="F44" s="260">
        <v>2477203</v>
      </c>
      <c r="G44" s="260">
        <v>15254412</v>
      </c>
      <c r="H44" s="260">
        <v>1185861</v>
      </c>
      <c r="I44" s="260">
        <v>2483792</v>
      </c>
      <c r="J44" s="260">
        <v>59799</v>
      </c>
      <c r="K44" s="262">
        <v>56527</v>
      </c>
    </row>
    <row r="45" spans="1:11" ht="21.75" customHeight="1">
      <c r="A45" s="267" t="s">
        <v>184</v>
      </c>
      <c r="B45" s="231">
        <v>5206</v>
      </c>
      <c r="C45" s="260">
        <v>19580710</v>
      </c>
      <c r="D45" s="260">
        <v>18891481</v>
      </c>
      <c r="E45" s="260">
        <v>4960995</v>
      </c>
      <c r="F45" s="260">
        <v>2477203</v>
      </c>
      <c r="G45" s="260">
        <v>15254412</v>
      </c>
      <c r="H45" s="260">
        <v>1185861</v>
      </c>
      <c r="I45" s="260">
        <v>2483792</v>
      </c>
      <c r="J45" s="260">
        <v>59799</v>
      </c>
      <c r="K45" s="262">
        <v>56527</v>
      </c>
    </row>
    <row r="46" spans="1:11" ht="13.8" thickBot="1">
      <c r="A46" s="269"/>
      <c r="B46" s="270"/>
      <c r="C46" s="271"/>
      <c r="D46" s="271"/>
      <c r="E46" s="271"/>
      <c r="F46" s="271"/>
      <c r="G46" s="271"/>
      <c r="H46" s="271"/>
      <c r="I46" s="271"/>
      <c r="J46" s="271"/>
      <c r="K46" s="272"/>
    </row>
    <row r="47" spans="1:11" ht="13.2">
      <c r="A47" s="164" t="s">
        <v>265</v>
      </c>
      <c r="B47" s="279"/>
      <c r="C47" s="279"/>
      <c r="D47" s="280"/>
      <c r="E47" s="280"/>
      <c r="F47" s="280"/>
      <c r="G47" s="280"/>
      <c r="H47" s="280"/>
      <c r="I47" s="280"/>
      <c r="J47" s="280"/>
      <c r="K47" s="280"/>
    </row>
    <row r="48" spans="1:11">
      <c r="A48" s="125" t="s">
        <v>155</v>
      </c>
      <c r="B48" s="282"/>
      <c r="C48" s="282"/>
      <c r="D48" s="283"/>
      <c r="E48" s="284"/>
      <c r="F48" s="282"/>
      <c r="G48" s="285"/>
      <c r="H48" s="285"/>
      <c r="I48" s="285"/>
      <c r="J48" s="285"/>
      <c r="K48" s="285"/>
    </row>
    <row r="49" spans="1:6" ht="13.8">
      <c r="A49" s="83"/>
      <c r="B49" s="17"/>
      <c r="C49" s="17"/>
      <c r="D49" s="17"/>
      <c r="E49" s="17"/>
      <c r="F49" s="84"/>
    </row>
    <row r="50" spans="1:6" ht="13.2">
      <c r="A50" s="53"/>
      <c r="B50" s="54"/>
      <c r="C50" s="54"/>
      <c r="D50" s="84"/>
      <c r="E50" s="84"/>
      <c r="F50" s="84"/>
    </row>
    <row r="51" spans="1:6" ht="13.2">
      <c r="A51" s="53"/>
      <c r="B51" s="54"/>
      <c r="C51" s="54"/>
      <c r="D51" s="84"/>
      <c r="E51" s="84"/>
      <c r="F51" s="84"/>
    </row>
    <row r="58" spans="1:6" ht="13.2"/>
    <row r="59" spans="1:6" ht="13.2"/>
    <row r="60" spans="1:6" ht="13.2"/>
    <row r="61" spans="1:6" ht="13.2"/>
    <row r="62" spans="1:6" ht="13.2"/>
    <row r="63" spans="1:6" ht="13.2"/>
    <row r="64" spans="1:6" ht="13.2"/>
    <row r="65" ht="13.2"/>
    <row r="66" ht="13.2"/>
    <row r="67" ht="13.2"/>
    <row r="68" ht="13.2"/>
    <row r="69" ht="13.2"/>
    <row r="70" ht="13.2"/>
    <row r="71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</sheetData>
  <mergeCells count="5">
    <mergeCell ref="A1:K1"/>
    <mergeCell ref="A3:K3"/>
    <mergeCell ref="A27:K27"/>
    <mergeCell ref="A5:A6"/>
    <mergeCell ref="A30:A31"/>
  </mergeCells>
  <hyperlinks>
    <hyperlink ref="A23" r:id="rId1" xr:uid="{00000000-0004-0000-0400-000000000000}"/>
    <hyperlink ref="A48" r:id="rId2" xr:uid="{5E6431AF-0862-4883-9FEA-31D26365796A}"/>
  </hyperlinks>
  <printOptions horizontalCentered="1"/>
  <pageMargins left="0.41" right="0.27" top="0.59055118110236227" bottom="0.98425196850393704" header="0" footer="0"/>
  <pageSetup paperSize="9" scale="55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114"/>
  <sheetViews>
    <sheetView showGridLines="0" view="pageBreakPreview" topLeftCell="A10" zoomScale="75" zoomScaleNormal="75" zoomScaleSheetLayoutView="75" workbookViewId="0">
      <selection activeCell="A27" sqref="A27"/>
    </sheetView>
  </sheetViews>
  <sheetFormatPr baseColWidth="10" defaultColWidth="8.44140625" defaultRowHeight="15" customHeight="1"/>
  <cols>
    <col min="1" max="1" width="41.88671875" style="53" customWidth="1"/>
    <col min="2" max="4" width="19" style="54" customWidth="1"/>
    <col min="5" max="6" width="19" style="82" customWidth="1"/>
    <col min="7" max="16384" width="8.44140625" style="53"/>
  </cols>
  <sheetData>
    <row r="1" spans="1:6" s="15" customFormat="1" ht="18" customHeight="1">
      <c r="A1" s="488" t="s">
        <v>216</v>
      </c>
      <c r="B1" s="488"/>
      <c r="C1" s="488"/>
      <c r="D1" s="488"/>
      <c r="E1" s="488"/>
      <c r="F1" s="488"/>
    </row>
    <row r="2" spans="1:6" ht="12.75" customHeight="1">
      <c r="A2" s="286"/>
      <c r="B2" s="287"/>
      <c r="C2" s="288"/>
      <c r="D2" s="288"/>
      <c r="E2" s="288"/>
      <c r="F2" s="288"/>
    </row>
    <row r="3" spans="1:6" ht="15" customHeight="1">
      <c r="A3" s="474" t="s">
        <v>268</v>
      </c>
      <c r="B3" s="474"/>
      <c r="C3" s="474"/>
      <c r="D3" s="474"/>
      <c r="E3" s="474"/>
      <c r="F3" s="474"/>
    </row>
    <row r="4" spans="1:6" ht="13.5" customHeight="1" thickBot="1">
      <c r="A4" s="129"/>
      <c r="B4" s="129"/>
      <c r="C4" s="129"/>
      <c r="D4" s="129"/>
      <c r="E4" s="129"/>
      <c r="F4" s="129"/>
    </row>
    <row r="5" spans="1:6" ht="43.5" customHeight="1">
      <c r="A5" s="501" t="s">
        <v>0</v>
      </c>
      <c r="B5" s="315" t="s">
        <v>132</v>
      </c>
      <c r="C5" s="315" t="s">
        <v>133</v>
      </c>
      <c r="D5" s="315" t="s">
        <v>134</v>
      </c>
      <c r="E5" s="315" t="s">
        <v>135</v>
      </c>
      <c r="F5" s="316" t="s">
        <v>136</v>
      </c>
    </row>
    <row r="6" spans="1:6" ht="28.5" customHeight="1" thickBot="1">
      <c r="A6" s="502"/>
      <c r="B6" s="317" t="s">
        <v>137</v>
      </c>
      <c r="C6" s="317" t="s">
        <v>72</v>
      </c>
      <c r="D6" s="317" t="s">
        <v>72</v>
      </c>
      <c r="E6" s="317" t="s">
        <v>72</v>
      </c>
      <c r="F6" s="318" t="s">
        <v>172</v>
      </c>
    </row>
    <row r="7" spans="1:6" ht="16.5" customHeight="1">
      <c r="A7" s="292" t="s">
        <v>138</v>
      </c>
      <c r="B7" s="241">
        <v>5854</v>
      </c>
      <c r="C7" s="241">
        <v>14302086</v>
      </c>
      <c r="D7" s="241">
        <v>912436</v>
      </c>
      <c r="E7" s="241">
        <v>465765</v>
      </c>
      <c r="F7" s="293">
        <v>49283</v>
      </c>
    </row>
    <row r="8" spans="1:6" ht="14.1" customHeight="1">
      <c r="A8" s="294" t="s">
        <v>139</v>
      </c>
      <c r="B8" s="165">
        <v>957</v>
      </c>
      <c r="C8" s="165">
        <v>4833267</v>
      </c>
      <c r="D8" s="165">
        <v>259534</v>
      </c>
      <c r="E8" s="165">
        <v>155864</v>
      </c>
      <c r="F8" s="295">
        <v>11918</v>
      </c>
    </row>
    <row r="9" spans="1:6" ht="14.1" customHeight="1">
      <c r="A9" s="296" t="s">
        <v>140</v>
      </c>
      <c r="B9" s="165">
        <v>671</v>
      </c>
      <c r="C9" s="165">
        <v>1767876</v>
      </c>
      <c r="D9" s="165">
        <v>158930</v>
      </c>
      <c r="E9" s="165">
        <v>53027</v>
      </c>
      <c r="F9" s="295">
        <v>7110</v>
      </c>
    </row>
    <row r="10" spans="1:6" ht="14.1" customHeight="1">
      <c r="A10" s="294" t="s">
        <v>141</v>
      </c>
      <c r="B10" s="165">
        <v>516</v>
      </c>
      <c r="C10" s="165">
        <v>477677</v>
      </c>
      <c r="D10" s="165">
        <v>69197</v>
      </c>
      <c r="E10" s="165">
        <v>11112</v>
      </c>
      <c r="F10" s="295">
        <v>3911</v>
      </c>
    </row>
    <row r="11" spans="1:6" ht="14.1" customHeight="1">
      <c r="A11" s="294" t="s">
        <v>142</v>
      </c>
      <c r="B11" s="165">
        <v>1029</v>
      </c>
      <c r="C11" s="165">
        <v>948336</v>
      </c>
      <c r="D11" s="165">
        <v>145605</v>
      </c>
      <c r="E11" s="165">
        <v>41320</v>
      </c>
      <c r="F11" s="295">
        <v>8809</v>
      </c>
    </row>
    <row r="12" spans="1:6" ht="14.1" customHeight="1">
      <c r="A12" s="294" t="s">
        <v>254</v>
      </c>
      <c r="B12" s="165">
        <v>407</v>
      </c>
      <c r="C12" s="165">
        <v>1317582</v>
      </c>
      <c r="D12" s="165">
        <v>139265</v>
      </c>
      <c r="E12" s="165">
        <v>42202</v>
      </c>
      <c r="F12" s="295">
        <v>5710</v>
      </c>
    </row>
    <row r="13" spans="1:6" ht="14.1" customHeight="1">
      <c r="A13" s="294" t="s">
        <v>143</v>
      </c>
      <c r="B13" s="165">
        <v>2471</v>
      </c>
      <c r="C13" s="165">
        <v>9535734</v>
      </c>
      <c r="D13" s="165">
        <v>796939</v>
      </c>
      <c r="E13" s="165">
        <v>411367</v>
      </c>
      <c r="F13" s="295">
        <v>33732</v>
      </c>
    </row>
    <row r="14" spans="1:6" ht="14.1" customHeight="1">
      <c r="A14" s="296" t="s">
        <v>144</v>
      </c>
      <c r="B14" s="165">
        <v>1923</v>
      </c>
      <c r="C14" s="165">
        <v>6216784</v>
      </c>
      <c r="D14" s="165">
        <v>421962</v>
      </c>
      <c r="E14" s="165">
        <v>197962</v>
      </c>
      <c r="F14" s="295">
        <v>20342</v>
      </c>
    </row>
    <row r="15" spans="1:6" ht="14.1" customHeight="1">
      <c r="A15" s="296" t="s">
        <v>145</v>
      </c>
      <c r="B15" s="165">
        <v>3499</v>
      </c>
      <c r="C15" s="165">
        <v>26156285</v>
      </c>
      <c r="D15" s="165">
        <v>2161744</v>
      </c>
      <c r="E15" s="165">
        <v>762106</v>
      </c>
      <c r="F15" s="295">
        <v>83351</v>
      </c>
    </row>
    <row r="16" spans="1:6" ht="14.1" customHeight="1">
      <c r="A16" s="296" t="s">
        <v>146</v>
      </c>
      <c r="B16" s="165">
        <v>2288</v>
      </c>
      <c r="C16" s="165">
        <v>8529695</v>
      </c>
      <c r="D16" s="165">
        <v>733278</v>
      </c>
      <c r="E16" s="165">
        <v>312174</v>
      </c>
      <c r="F16" s="295">
        <v>34152</v>
      </c>
    </row>
    <row r="17" spans="1:6" ht="14.1" customHeight="1">
      <c r="A17" s="296" t="s">
        <v>147</v>
      </c>
      <c r="B17" s="165">
        <v>1297</v>
      </c>
      <c r="C17" s="165">
        <v>2879018</v>
      </c>
      <c r="D17" s="165">
        <v>171259</v>
      </c>
      <c r="E17" s="165">
        <v>74629</v>
      </c>
      <c r="F17" s="295">
        <v>9640</v>
      </c>
    </row>
    <row r="18" spans="1:6" ht="14.1" customHeight="1">
      <c r="A18" s="296" t="s">
        <v>148</v>
      </c>
      <c r="B18" s="165">
        <v>2024</v>
      </c>
      <c r="C18" s="165">
        <v>8486767</v>
      </c>
      <c r="D18" s="165">
        <v>564048</v>
      </c>
      <c r="E18" s="165">
        <v>242654</v>
      </c>
      <c r="F18" s="295">
        <v>29281</v>
      </c>
    </row>
    <row r="19" spans="1:6" ht="14.1" customHeight="1">
      <c r="A19" s="294" t="s">
        <v>149</v>
      </c>
      <c r="B19" s="165">
        <v>1504</v>
      </c>
      <c r="C19" s="165">
        <v>4984939</v>
      </c>
      <c r="D19" s="165">
        <v>494103</v>
      </c>
      <c r="E19" s="165">
        <v>168591</v>
      </c>
      <c r="F19" s="295">
        <v>20811</v>
      </c>
    </row>
    <row r="20" spans="1:6" ht="14.1" customHeight="1">
      <c r="A20" s="294" t="s">
        <v>150</v>
      </c>
      <c r="B20" s="165">
        <v>1010</v>
      </c>
      <c r="C20" s="165">
        <v>5870852</v>
      </c>
      <c r="D20" s="165">
        <v>488555</v>
      </c>
      <c r="E20" s="165">
        <v>177571</v>
      </c>
      <c r="F20" s="295">
        <v>22526</v>
      </c>
    </row>
    <row r="21" spans="1:6" ht="14.1" customHeight="1">
      <c r="A21" s="296" t="s">
        <v>151</v>
      </c>
      <c r="B21" s="165">
        <v>494</v>
      </c>
      <c r="C21" s="165">
        <v>3261523</v>
      </c>
      <c r="D21" s="165">
        <v>291408</v>
      </c>
      <c r="E21" s="165">
        <v>124691</v>
      </c>
      <c r="F21" s="295">
        <v>12566</v>
      </c>
    </row>
    <row r="22" spans="1:6" ht="14.1" customHeight="1">
      <c r="A22" s="296" t="s">
        <v>152</v>
      </c>
      <c r="B22" s="297">
        <v>966</v>
      </c>
      <c r="C22" s="165">
        <v>3130639</v>
      </c>
      <c r="D22" s="165">
        <v>293602</v>
      </c>
      <c r="E22" s="165">
        <v>63593</v>
      </c>
      <c r="F22" s="295">
        <v>11446</v>
      </c>
    </row>
    <row r="23" spans="1:6" ht="14.1" customHeight="1">
      <c r="A23" s="296" t="s">
        <v>153</v>
      </c>
      <c r="B23" s="165">
        <v>341</v>
      </c>
      <c r="C23" s="165">
        <v>1132816</v>
      </c>
      <c r="D23" s="165">
        <v>94544</v>
      </c>
      <c r="E23" s="165">
        <v>48668</v>
      </c>
      <c r="F23" s="295">
        <v>4379</v>
      </c>
    </row>
    <row r="24" spans="1:6" ht="12.75" customHeight="1">
      <c r="A24" s="296" t="s">
        <v>154</v>
      </c>
      <c r="B24" s="165">
        <v>16</v>
      </c>
      <c r="C24" s="165">
        <v>19160</v>
      </c>
      <c r="D24" s="165">
        <v>3393</v>
      </c>
      <c r="E24" s="165">
        <v>9</v>
      </c>
      <c r="F24" s="295">
        <v>167</v>
      </c>
    </row>
    <row r="25" spans="1:6" ht="12.75" customHeight="1" thickBot="1">
      <c r="A25" s="298" t="s">
        <v>226</v>
      </c>
      <c r="B25" s="247">
        <v>18</v>
      </c>
      <c r="C25" s="247">
        <v>2278</v>
      </c>
      <c r="D25" s="247">
        <v>675</v>
      </c>
      <c r="E25" s="247">
        <v>37</v>
      </c>
      <c r="F25" s="299">
        <v>71</v>
      </c>
    </row>
    <row r="26" spans="1:6" ht="12.75" customHeight="1">
      <c r="A26" s="164" t="s">
        <v>269</v>
      </c>
      <c r="B26" s="130"/>
      <c r="C26" s="131"/>
      <c r="D26" s="290"/>
      <c r="E26" s="291"/>
      <c r="F26" s="291"/>
    </row>
    <row r="27" spans="1:6" ht="12.75" customHeight="1">
      <c r="A27" s="281" t="s">
        <v>155</v>
      </c>
      <c r="B27" s="130"/>
      <c r="C27" s="131"/>
      <c r="D27" s="132"/>
      <c r="E27" s="132"/>
      <c r="F27" s="132"/>
    </row>
    <row r="28" spans="1:6" ht="12.75" customHeight="1">
      <c r="A28" s="126"/>
      <c r="B28" s="127"/>
      <c r="C28" s="128"/>
      <c r="D28" s="128"/>
      <c r="E28" s="128"/>
      <c r="F28" s="128"/>
    </row>
    <row r="29" spans="1:6" ht="12.75" customHeight="1">
      <c r="A29" s="500"/>
      <c r="B29" s="500"/>
      <c r="C29" s="500"/>
      <c r="D29" s="500"/>
      <c r="E29" s="500"/>
      <c r="F29" s="500"/>
    </row>
    <row r="30" spans="1:6" ht="12.75" customHeight="1">
      <c r="A30" s="127"/>
      <c r="B30" s="127"/>
      <c r="C30" s="127"/>
      <c r="D30" s="127"/>
      <c r="E30" s="127"/>
      <c r="F30" s="127"/>
    </row>
    <row r="31" spans="1:6" ht="15.6">
      <c r="A31" s="499" t="s">
        <v>266</v>
      </c>
      <c r="B31" s="499"/>
      <c r="C31" s="499"/>
      <c r="D31" s="499"/>
      <c r="E31" s="499"/>
      <c r="F31" s="499"/>
    </row>
    <row r="32" spans="1:6" ht="13.2" customHeight="1" thickBot="1">
      <c r="A32" s="289"/>
      <c r="B32" s="133"/>
      <c r="C32" s="133"/>
      <c r="D32" s="133"/>
      <c r="E32" s="133"/>
      <c r="F32" s="133"/>
    </row>
    <row r="33" spans="1:6" ht="42.6" customHeight="1">
      <c r="A33" s="501" t="s">
        <v>0</v>
      </c>
      <c r="B33" s="315" t="s">
        <v>132</v>
      </c>
      <c r="C33" s="315" t="s">
        <v>133</v>
      </c>
      <c r="D33" s="315" t="s">
        <v>134</v>
      </c>
      <c r="E33" s="315" t="s">
        <v>135</v>
      </c>
      <c r="F33" s="316" t="s">
        <v>136</v>
      </c>
    </row>
    <row r="34" spans="1:6" ht="25.5" customHeight="1" thickBot="1">
      <c r="A34" s="502"/>
      <c r="B34" s="317" t="s">
        <v>137</v>
      </c>
      <c r="C34" s="317" t="s">
        <v>72</v>
      </c>
      <c r="D34" s="317" t="s">
        <v>72</v>
      </c>
      <c r="E34" s="317" t="s">
        <v>72</v>
      </c>
      <c r="F34" s="318" t="s">
        <v>172</v>
      </c>
    </row>
    <row r="35" spans="1:6" ht="22.5" customHeight="1">
      <c r="A35" s="300" t="s">
        <v>4</v>
      </c>
      <c r="B35" s="301">
        <v>5703</v>
      </c>
      <c r="C35" s="301">
        <v>14730767</v>
      </c>
      <c r="D35" s="301">
        <v>1009346</v>
      </c>
      <c r="E35" s="301">
        <v>393543</v>
      </c>
      <c r="F35" s="302">
        <v>53362</v>
      </c>
    </row>
    <row r="36" spans="1:6" ht="14.1" customHeight="1">
      <c r="A36" s="303" t="s">
        <v>5</v>
      </c>
      <c r="B36" s="304">
        <v>945</v>
      </c>
      <c r="C36" s="304">
        <v>5621844</v>
      </c>
      <c r="D36" s="304">
        <v>325113</v>
      </c>
      <c r="E36" s="304">
        <v>192263</v>
      </c>
      <c r="F36" s="305">
        <v>15164</v>
      </c>
    </row>
    <row r="37" spans="1:6" ht="14.1" customHeight="1">
      <c r="A37" s="306" t="s">
        <v>217</v>
      </c>
      <c r="B37" s="304">
        <v>621</v>
      </c>
      <c r="C37" s="304">
        <v>1876817</v>
      </c>
      <c r="D37" s="304">
        <v>163909</v>
      </c>
      <c r="E37" s="304">
        <v>56202</v>
      </c>
      <c r="F37" s="305">
        <v>7251</v>
      </c>
    </row>
    <row r="38" spans="1:6" ht="14.1" customHeight="1">
      <c r="A38" s="303" t="s">
        <v>218</v>
      </c>
      <c r="B38" s="304">
        <v>501</v>
      </c>
      <c r="C38" s="304">
        <v>497827</v>
      </c>
      <c r="D38" s="304">
        <v>78087</v>
      </c>
      <c r="E38" s="304">
        <v>13295</v>
      </c>
      <c r="F38" s="305">
        <v>4321</v>
      </c>
    </row>
    <row r="39" spans="1:6" ht="14.1" customHeight="1">
      <c r="A39" s="303" t="s">
        <v>6</v>
      </c>
      <c r="B39" s="304">
        <v>1005</v>
      </c>
      <c r="C39" s="304">
        <v>975539</v>
      </c>
      <c r="D39" s="304">
        <v>154727</v>
      </c>
      <c r="E39" s="304">
        <v>49792</v>
      </c>
      <c r="F39" s="305">
        <v>9020</v>
      </c>
    </row>
    <row r="40" spans="1:6" ht="14.1" customHeight="1">
      <c r="A40" s="303" t="s">
        <v>7</v>
      </c>
      <c r="B40" s="304">
        <v>408</v>
      </c>
      <c r="C40" s="304">
        <v>1533766</v>
      </c>
      <c r="D40" s="304">
        <v>148244</v>
      </c>
      <c r="E40" s="304">
        <v>42313</v>
      </c>
      <c r="F40" s="305">
        <v>5903</v>
      </c>
    </row>
    <row r="41" spans="1:6" ht="14.1" customHeight="1">
      <c r="A41" s="303" t="s">
        <v>8</v>
      </c>
      <c r="B41" s="304">
        <v>2560</v>
      </c>
      <c r="C41" s="304">
        <v>10067756</v>
      </c>
      <c r="D41" s="304">
        <v>851857</v>
      </c>
      <c r="E41" s="304">
        <v>497755</v>
      </c>
      <c r="F41" s="305">
        <v>35102</v>
      </c>
    </row>
    <row r="42" spans="1:6" ht="14.1" customHeight="1">
      <c r="A42" s="306" t="s">
        <v>219</v>
      </c>
      <c r="B42" s="304">
        <v>2002</v>
      </c>
      <c r="C42" s="304">
        <v>6803852</v>
      </c>
      <c r="D42" s="304">
        <v>471382</v>
      </c>
      <c r="E42" s="304">
        <v>290053</v>
      </c>
      <c r="F42" s="305">
        <v>22879</v>
      </c>
    </row>
    <row r="43" spans="1:6" ht="14.1" customHeight="1">
      <c r="A43" s="306" t="s">
        <v>10</v>
      </c>
      <c r="B43" s="304">
        <v>3384</v>
      </c>
      <c r="C43" s="304">
        <v>26975369</v>
      </c>
      <c r="D43" s="304">
        <v>2136050</v>
      </c>
      <c r="E43" s="304">
        <v>792030</v>
      </c>
      <c r="F43" s="305">
        <v>80272</v>
      </c>
    </row>
    <row r="44" spans="1:6" ht="14.1" customHeight="1">
      <c r="A44" s="306" t="s">
        <v>220</v>
      </c>
      <c r="B44" s="304">
        <v>2349</v>
      </c>
      <c r="C44" s="304">
        <v>8846752</v>
      </c>
      <c r="D44" s="304">
        <v>784453</v>
      </c>
      <c r="E44" s="304">
        <v>324587</v>
      </c>
      <c r="F44" s="305">
        <v>36578</v>
      </c>
    </row>
    <row r="45" spans="1:6" ht="14.1" customHeight="1">
      <c r="A45" s="306" t="s">
        <v>11</v>
      </c>
      <c r="B45" s="304">
        <v>1301</v>
      </c>
      <c r="C45" s="304">
        <v>2764233</v>
      </c>
      <c r="D45" s="304">
        <v>189210</v>
      </c>
      <c r="E45" s="304">
        <v>87763</v>
      </c>
      <c r="F45" s="305">
        <v>10588</v>
      </c>
    </row>
    <row r="46" spans="1:6" ht="14.1" customHeight="1">
      <c r="A46" s="306" t="s">
        <v>12</v>
      </c>
      <c r="B46" s="304">
        <v>2071</v>
      </c>
      <c r="C46" s="304">
        <v>8747568</v>
      </c>
      <c r="D46" s="304">
        <v>639425</v>
      </c>
      <c r="E46" s="304">
        <v>256644</v>
      </c>
      <c r="F46" s="305">
        <v>30970</v>
      </c>
    </row>
    <row r="47" spans="1:6" ht="14.1" customHeight="1">
      <c r="A47" s="303" t="s">
        <v>221</v>
      </c>
      <c r="B47" s="304">
        <v>1482</v>
      </c>
      <c r="C47" s="304">
        <v>5292975</v>
      </c>
      <c r="D47" s="304">
        <v>516060</v>
      </c>
      <c r="E47" s="304">
        <v>111204</v>
      </c>
      <c r="F47" s="305">
        <v>21986</v>
      </c>
    </row>
    <row r="48" spans="1:6" ht="14.1" customHeight="1">
      <c r="A48" s="303" t="s">
        <v>222</v>
      </c>
      <c r="B48" s="304">
        <v>993</v>
      </c>
      <c r="C48" s="304">
        <v>5848271</v>
      </c>
      <c r="D48" s="304">
        <v>508819</v>
      </c>
      <c r="E48" s="304">
        <v>272692</v>
      </c>
      <c r="F48" s="305">
        <v>23306</v>
      </c>
    </row>
    <row r="49" spans="1:6" ht="14.1" customHeight="1">
      <c r="A49" s="306" t="s">
        <v>223</v>
      </c>
      <c r="B49" s="304">
        <v>470</v>
      </c>
      <c r="C49" s="304">
        <v>3594467</v>
      </c>
      <c r="D49" s="304">
        <v>324257</v>
      </c>
      <c r="E49" s="304">
        <v>117648</v>
      </c>
      <c r="F49" s="305">
        <v>14205</v>
      </c>
    </row>
    <row r="50" spans="1:6" ht="14.1" customHeight="1">
      <c r="A50" s="306" t="s">
        <v>13</v>
      </c>
      <c r="B50" s="304">
        <v>532</v>
      </c>
      <c r="C50" s="304">
        <v>1689417</v>
      </c>
      <c r="D50" s="304">
        <v>104716</v>
      </c>
      <c r="E50" s="304">
        <v>87786</v>
      </c>
      <c r="F50" s="305">
        <v>3762</v>
      </c>
    </row>
    <row r="51" spans="1:6" ht="14.1" customHeight="1">
      <c r="A51" s="306" t="s">
        <v>224</v>
      </c>
      <c r="B51" s="307">
        <v>315</v>
      </c>
      <c r="C51" s="304">
        <v>1178899</v>
      </c>
      <c r="D51" s="304">
        <v>95995</v>
      </c>
      <c r="E51" s="304">
        <v>42475</v>
      </c>
      <c r="F51" s="305">
        <v>4204</v>
      </c>
    </row>
    <row r="52" spans="1:6" ht="13.2">
      <c r="A52" s="306" t="s">
        <v>225</v>
      </c>
      <c r="B52" s="304">
        <v>13</v>
      </c>
      <c r="C52" s="304">
        <v>15123</v>
      </c>
      <c r="D52" s="304">
        <v>3233</v>
      </c>
      <c r="E52" s="304">
        <v>188</v>
      </c>
      <c r="F52" s="305">
        <v>159</v>
      </c>
    </row>
    <row r="53" spans="1:6" ht="13.8" thickBot="1">
      <c r="A53" s="308" t="s">
        <v>226</v>
      </c>
      <c r="B53" s="309">
        <v>23</v>
      </c>
      <c r="C53" s="309">
        <v>2571</v>
      </c>
      <c r="D53" s="309">
        <v>762</v>
      </c>
      <c r="E53" s="309">
        <v>47</v>
      </c>
      <c r="F53" s="310">
        <v>99</v>
      </c>
    </row>
    <row r="54" spans="1:6" ht="21" customHeight="1">
      <c r="A54" s="268" t="s">
        <v>267</v>
      </c>
      <c r="B54" s="311"/>
      <c r="C54" s="312"/>
      <c r="D54" s="131"/>
      <c r="E54" s="131"/>
      <c r="F54" s="131"/>
    </row>
    <row r="55" spans="1:6" ht="13.2" customHeight="1">
      <c r="A55" s="281" t="s">
        <v>155</v>
      </c>
      <c r="B55" s="313"/>
      <c r="C55" s="314"/>
      <c r="D55" s="128"/>
      <c r="E55" s="128"/>
      <c r="F55" s="128"/>
    </row>
    <row r="56" spans="1:6" ht="15" customHeight="1">
      <c r="A56" s="28"/>
      <c r="B56" s="27"/>
      <c r="C56" s="29"/>
      <c r="D56" s="29"/>
      <c r="E56" s="29"/>
      <c r="F56" s="29"/>
    </row>
    <row r="57" spans="1:6" ht="15" customHeight="1">
      <c r="A57" s="28"/>
      <c r="B57" s="27"/>
      <c r="C57" s="30"/>
      <c r="D57" s="30"/>
      <c r="E57" s="30"/>
      <c r="F57" s="30"/>
    </row>
    <row r="58" spans="1:6" ht="7.5" customHeight="1">
      <c r="A58" s="28"/>
      <c r="B58" s="27"/>
      <c r="C58" s="30"/>
      <c r="D58" s="30"/>
      <c r="E58" s="30"/>
      <c r="F58" s="30"/>
    </row>
    <row r="59" spans="1:6" ht="13.2" hidden="1">
      <c r="A59" s="28"/>
      <c r="B59" s="27"/>
      <c r="C59" s="30"/>
      <c r="D59" s="30"/>
      <c r="E59" s="30"/>
      <c r="F59" s="30"/>
    </row>
    <row r="60" spans="1:6" ht="15" customHeight="1">
      <c r="A60" s="28"/>
      <c r="B60" s="27"/>
      <c r="C60" s="30"/>
      <c r="D60" s="30"/>
      <c r="E60" s="30"/>
      <c r="F60" s="30"/>
    </row>
    <row r="61" spans="1:6" ht="13.2">
      <c r="A61" s="28"/>
      <c r="B61" s="27"/>
      <c r="C61" s="30"/>
      <c r="D61" s="30"/>
      <c r="E61" s="30"/>
      <c r="F61" s="30"/>
    </row>
    <row r="62" spans="1:6" ht="39" customHeight="1">
      <c r="A62" s="28"/>
      <c r="B62" s="27"/>
      <c r="C62" s="30"/>
      <c r="D62" s="30"/>
      <c r="E62" s="30"/>
      <c r="F62" s="30"/>
    </row>
    <row r="63" spans="1:6" ht="15" customHeight="1">
      <c r="A63" s="28"/>
      <c r="B63" s="27"/>
      <c r="C63" s="30"/>
      <c r="D63" s="30"/>
      <c r="E63" s="30"/>
      <c r="F63" s="30"/>
    </row>
    <row r="64" spans="1:6" ht="15" customHeight="1">
      <c r="A64" s="28"/>
      <c r="B64" s="27"/>
      <c r="C64" s="30"/>
      <c r="D64" s="30"/>
      <c r="E64" s="30"/>
      <c r="F64" s="30"/>
    </row>
    <row r="65" spans="1:6" ht="15" customHeight="1">
      <c r="A65" s="28"/>
      <c r="B65" s="27"/>
      <c r="C65" s="30"/>
      <c r="D65" s="30"/>
      <c r="E65" s="30"/>
      <c r="F65" s="30"/>
    </row>
    <row r="66" spans="1:6" ht="15" customHeight="1">
      <c r="A66" s="28"/>
      <c r="B66" s="27"/>
      <c r="C66" s="30"/>
      <c r="D66" s="30"/>
      <c r="E66" s="30"/>
      <c r="F66" s="30"/>
    </row>
    <row r="67" spans="1:6" ht="15" customHeight="1">
      <c r="A67" s="28"/>
      <c r="B67" s="27"/>
      <c r="C67" s="30"/>
      <c r="D67" s="30"/>
      <c r="E67" s="30"/>
      <c r="F67" s="30"/>
    </row>
    <row r="68" spans="1:6" ht="15" customHeight="1">
      <c r="A68" s="28"/>
      <c r="B68" s="27"/>
      <c r="C68" s="30"/>
      <c r="D68" s="30"/>
      <c r="E68" s="30"/>
      <c r="F68" s="30"/>
    </row>
    <row r="69" spans="1:6" ht="15" customHeight="1">
      <c r="C69" s="77"/>
      <c r="D69" s="77"/>
      <c r="E69" s="77"/>
      <c r="F69" s="77"/>
    </row>
    <row r="76" spans="1:6" ht="15" customHeight="1">
      <c r="C76" s="75"/>
      <c r="D76" s="75"/>
      <c r="E76" s="76"/>
    </row>
    <row r="77" spans="1:6" ht="15" customHeight="1">
      <c r="C77" s="75"/>
      <c r="D77" s="75"/>
      <c r="E77" s="76"/>
    </row>
    <row r="78" spans="1:6" ht="15" customHeight="1">
      <c r="C78" s="75"/>
      <c r="D78" s="75"/>
      <c r="E78" s="76"/>
    </row>
    <row r="79" spans="1:6" ht="15" customHeight="1">
      <c r="C79" s="75"/>
      <c r="D79" s="75"/>
      <c r="E79" s="76"/>
    </row>
    <row r="80" spans="1:6" ht="15" customHeight="1">
      <c r="C80" s="75"/>
      <c r="D80" s="75"/>
      <c r="E80" s="76"/>
    </row>
    <row r="81" spans="3:5" ht="15" customHeight="1">
      <c r="C81" s="75"/>
      <c r="D81" s="75"/>
      <c r="E81" s="76"/>
    </row>
    <row r="82" spans="3:5" ht="15" customHeight="1">
      <c r="C82" s="75"/>
      <c r="D82" s="75"/>
      <c r="E82" s="76"/>
    </row>
    <row r="83" spans="3:5" ht="15" customHeight="1">
      <c r="C83" s="75"/>
      <c r="D83" s="75"/>
      <c r="E83" s="76"/>
    </row>
    <row r="84" spans="3:5" ht="15" customHeight="1">
      <c r="C84" s="75"/>
      <c r="D84" s="75"/>
      <c r="E84" s="76"/>
    </row>
    <row r="85" spans="3:5" ht="15" customHeight="1">
      <c r="C85" s="75"/>
      <c r="D85" s="75"/>
      <c r="E85" s="76"/>
    </row>
    <row r="86" spans="3:5" ht="15" customHeight="1">
      <c r="C86" s="75"/>
      <c r="D86" s="75"/>
      <c r="E86" s="76"/>
    </row>
    <row r="87" spans="3:5" ht="15" customHeight="1">
      <c r="C87" s="75"/>
      <c r="D87" s="75"/>
      <c r="E87" s="76"/>
    </row>
    <row r="88" spans="3:5" ht="15" customHeight="1">
      <c r="C88" s="75"/>
      <c r="D88" s="75"/>
      <c r="E88" s="76"/>
    </row>
    <row r="89" spans="3:5" ht="15" customHeight="1">
      <c r="C89" s="75"/>
      <c r="D89" s="75"/>
      <c r="E89" s="76"/>
    </row>
    <row r="90" spans="3:5" ht="15" customHeight="1">
      <c r="C90" s="75"/>
      <c r="D90" s="75"/>
      <c r="E90" s="76"/>
    </row>
    <row r="91" spans="3:5" ht="15" customHeight="1">
      <c r="C91" s="75"/>
      <c r="D91" s="75"/>
      <c r="E91" s="76"/>
    </row>
    <row r="92" spans="3:5" ht="15" customHeight="1">
      <c r="C92" s="75"/>
      <c r="D92" s="75"/>
      <c r="E92" s="76"/>
    </row>
    <row r="93" spans="3:5" ht="15" customHeight="1">
      <c r="C93" s="75"/>
      <c r="D93" s="75"/>
      <c r="E93" s="76"/>
    </row>
    <row r="94" spans="3:5" ht="15" customHeight="1">
      <c r="D94" s="75"/>
    </row>
    <row r="97" spans="5:5" ht="15" customHeight="1">
      <c r="E97" s="54"/>
    </row>
    <row r="98" spans="5:5" ht="15" customHeight="1">
      <c r="E98" s="54"/>
    </row>
    <row r="99" spans="5:5" ht="15" customHeight="1">
      <c r="E99" s="54"/>
    </row>
    <row r="100" spans="5:5" ht="15" customHeight="1">
      <c r="E100" s="54"/>
    </row>
    <row r="101" spans="5:5" ht="15" customHeight="1">
      <c r="E101" s="54"/>
    </row>
    <row r="102" spans="5:5" ht="15" customHeight="1">
      <c r="E102" s="54"/>
    </row>
    <row r="103" spans="5:5" ht="15" customHeight="1">
      <c r="E103" s="54"/>
    </row>
    <row r="104" spans="5:5" ht="15" customHeight="1">
      <c r="E104" s="54"/>
    </row>
    <row r="105" spans="5:5" ht="15" customHeight="1">
      <c r="E105" s="54"/>
    </row>
    <row r="106" spans="5:5" ht="15" customHeight="1">
      <c r="E106" s="54"/>
    </row>
    <row r="107" spans="5:5" ht="15" customHeight="1">
      <c r="E107" s="54"/>
    </row>
    <row r="108" spans="5:5" ht="15" customHeight="1">
      <c r="E108" s="54"/>
    </row>
    <row r="109" spans="5:5" ht="15" customHeight="1">
      <c r="E109" s="54"/>
    </row>
    <row r="110" spans="5:5" ht="15" customHeight="1">
      <c r="E110" s="54"/>
    </row>
    <row r="111" spans="5:5" ht="15" customHeight="1">
      <c r="E111" s="54"/>
    </row>
    <row r="112" spans="5:5" ht="15" customHeight="1">
      <c r="E112" s="54"/>
    </row>
    <row r="113" spans="5:5" ht="15" customHeight="1">
      <c r="E113" s="54"/>
    </row>
    <row r="114" spans="5:5" ht="15" customHeight="1">
      <c r="E114" s="54"/>
    </row>
  </sheetData>
  <mergeCells count="6">
    <mergeCell ref="A31:F31"/>
    <mergeCell ref="A29:F29"/>
    <mergeCell ref="A1:F1"/>
    <mergeCell ref="A3:F3"/>
    <mergeCell ref="A33:A34"/>
    <mergeCell ref="A5:A6"/>
  </mergeCells>
  <phoneticPr fontId="11" type="noConversion"/>
  <hyperlinks>
    <hyperlink ref="A27" r:id="rId1" xr:uid="{00000000-0004-0000-0500-000000000000}"/>
    <hyperlink ref="A55" r:id="rId2" xr:uid="{00000000-0004-0000-0500-000001000000}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11">
    <pageSetUpPr fitToPage="1"/>
  </sheetPr>
  <dimension ref="A1:K25"/>
  <sheetViews>
    <sheetView showGridLines="0" tabSelected="1" view="pageBreakPreview" topLeftCell="A10" zoomScale="75" zoomScaleNormal="75" zoomScaleSheetLayoutView="75" workbookViewId="0">
      <selection activeCell="F23" sqref="F23"/>
    </sheetView>
  </sheetViews>
  <sheetFormatPr baseColWidth="10" defaultColWidth="11.44140625" defaultRowHeight="13.2"/>
  <cols>
    <col min="1" max="1" width="85" style="53" customWidth="1"/>
    <col min="2" max="7" width="16.44140625" style="61" customWidth="1"/>
    <col min="8" max="8" width="4.6640625" style="53" customWidth="1"/>
    <col min="9" max="16384" width="11.44140625" style="53"/>
  </cols>
  <sheetData>
    <row r="1" spans="1:11" s="15" customFormat="1" ht="18" customHeight="1">
      <c r="A1" s="466" t="s">
        <v>216</v>
      </c>
      <c r="B1" s="466"/>
      <c r="C1" s="466"/>
      <c r="D1" s="466"/>
      <c r="E1" s="466"/>
      <c r="F1" s="466"/>
      <c r="G1" s="466"/>
    </row>
    <row r="2" spans="1:11" ht="12.75" customHeight="1">
      <c r="A2" s="319"/>
      <c r="B2" s="320"/>
      <c r="C2" s="320"/>
      <c r="D2" s="320"/>
      <c r="E2" s="320"/>
      <c r="F2" s="320"/>
      <c r="G2" s="320"/>
    </row>
    <row r="3" spans="1:11" ht="15" customHeight="1">
      <c r="A3" s="474" t="s">
        <v>245</v>
      </c>
      <c r="B3" s="474"/>
      <c r="C3" s="474"/>
      <c r="D3" s="474"/>
      <c r="E3" s="474"/>
      <c r="F3" s="474"/>
      <c r="G3" s="474"/>
      <c r="H3" s="36"/>
      <c r="I3" s="36"/>
      <c r="J3" s="58"/>
    </row>
    <row r="4" spans="1:11" ht="12.75" customHeight="1" thickBot="1">
      <c r="A4" s="119"/>
      <c r="B4" s="143"/>
      <c r="C4" s="143"/>
      <c r="D4" s="143"/>
      <c r="E4" s="143"/>
      <c r="F4" s="143"/>
      <c r="G4" s="222"/>
      <c r="H4" s="58"/>
      <c r="I4" s="58"/>
      <c r="J4" s="58"/>
    </row>
    <row r="5" spans="1:11" ht="30.75" customHeight="1">
      <c r="A5" s="489" t="s">
        <v>64</v>
      </c>
      <c r="B5" s="503">
        <v>2020</v>
      </c>
      <c r="C5" s="503"/>
      <c r="D5" s="503"/>
      <c r="E5" s="503">
        <v>2021</v>
      </c>
      <c r="F5" s="503"/>
      <c r="G5" s="504"/>
    </row>
    <row r="6" spans="1:11" ht="37.5" customHeight="1" thickBot="1">
      <c r="A6" s="490"/>
      <c r="B6" s="253" t="s">
        <v>21</v>
      </c>
      <c r="C6" s="321" t="s">
        <v>22</v>
      </c>
      <c r="D6" s="321" t="s">
        <v>23</v>
      </c>
      <c r="E6" s="253" t="s">
        <v>21</v>
      </c>
      <c r="F6" s="321" t="s">
        <v>22</v>
      </c>
      <c r="G6" s="322" t="s">
        <v>23</v>
      </c>
      <c r="H6" s="61"/>
    </row>
    <row r="7" spans="1:11" ht="18.75" customHeight="1">
      <c r="A7" s="323" t="s">
        <v>77</v>
      </c>
      <c r="B7" s="324">
        <v>97.751666666666665</v>
      </c>
      <c r="C7" s="324">
        <v>102.46400000000001</v>
      </c>
      <c r="D7" s="324">
        <v>100.10783333333333</v>
      </c>
      <c r="E7" s="324">
        <v>99.263833333333324</v>
      </c>
      <c r="F7" s="324">
        <v>107.98733333333332</v>
      </c>
      <c r="G7" s="325">
        <v>103.62558333333332</v>
      </c>
      <c r="I7" s="78"/>
      <c r="J7" s="78"/>
      <c r="K7" s="78"/>
    </row>
    <row r="8" spans="1:11" ht="12.75" customHeight="1">
      <c r="A8" s="326" t="s">
        <v>78</v>
      </c>
      <c r="B8" s="327">
        <v>95.60799999999999</v>
      </c>
      <c r="C8" s="327">
        <v>102.41033333333333</v>
      </c>
      <c r="D8" s="327">
        <v>99.009166666666658</v>
      </c>
      <c r="E8" s="327">
        <v>98.08</v>
      </c>
      <c r="F8" s="327">
        <v>109.069</v>
      </c>
      <c r="G8" s="328">
        <v>103.5745</v>
      </c>
      <c r="I8" s="78"/>
      <c r="J8" s="78"/>
      <c r="K8" s="78"/>
    </row>
    <row r="9" spans="1:11" ht="12.75" customHeight="1">
      <c r="A9" s="326" t="s">
        <v>79</v>
      </c>
      <c r="B9" s="327">
        <v>94.16449999999999</v>
      </c>
      <c r="C9" s="327">
        <v>108.51316666666666</v>
      </c>
      <c r="D9" s="327">
        <v>101.33883333333333</v>
      </c>
      <c r="E9" s="327">
        <v>90.796000000000006</v>
      </c>
      <c r="F9" s="327">
        <v>109.532</v>
      </c>
      <c r="G9" s="328">
        <v>100.164</v>
      </c>
      <c r="I9" s="78"/>
      <c r="J9" s="78"/>
      <c r="K9" s="78"/>
    </row>
    <row r="10" spans="1:11" ht="12.75" customHeight="1">
      <c r="A10" s="326" t="s">
        <v>80</v>
      </c>
      <c r="B10" s="327">
        <v>97.742000000000004</v>
      </c>
      <c r="C10" s="327">
        <v>95.06283333333333</v>
      </c>
      <c r="D10" s="327">
        <v>96.402416666666667</v>
      </c>
      <c r="E10" s="327">
        <v>105.46366666666667</v>
      </c>
      <c r="F10" s="327">
        <v>94.452833333333331</v>
      </c>
      <c r="G10" s="328">
        <v>99.958249999999992</v>
      </c>
      <c r="I10" s="78"/>
      <c r="J10" s="78"/>
      <c r="K10" s="78"/>
    </row>
    <row r="11" spans="1:11" ht="12.75" customHeight="1">
      <c r="A11" s="326" t="s">
        <v>61</v>
      </c>
      <c r="B11" s="327">
        <v>101.444</v>
      </c>
      <c r="C11" s="327">
        <v>94.91249999999998</v>
      </c>
      <c r="D11" s="327">
        <v>98.178249999999991</v>
      </c>
      <c r="E11" s="327">
        <v>104.64149999999999</v>
      </c>
      <c r="F11" s="327">
        <v>97.139999999999986</v>
      </c>
      <c r="G11" s="328">
        <v>100.89075</v>
      </c>
      <c r="I11" s="78"/>
      <c r="J11" s="78"/>
      <c r="K11" s="78"/>
    </row>
    <row r="12" spans="1:11" ht="12.75" customHeight="1">
      <c r="A12" s="326" t="s">
        <v>81</v>
      </c>
      <c r="B12" s="327">
        <v>106.18316666666668</v>
      </c>
      <c r="C12" s="327">
        <v>101.94616666666667</v>
      </c>
      <c r="D12" s="327">
        <v>104.06466666666668</v>
      </c>
      <c r="E12" s="327">
        <v>105.60933333333334</v>
      </c>
      <c r="F12" s="327">
        <v>105.98266666666666</v>
      </c>
      <c r="G12" s="328">
        <v>105.79599999999999</v>
      </c>
      <c r="I12" s="78"/>
      <c r="J12" s="78"/>
      <c r="K12" s="78"/>
    </row>
    <row r="13" spans="1:11" ht="12.75" customHeight="1">
      <c r="A13" s="326" t="s">
        <v>82</v>
      </c>
      <c r="B13" s="327">
        <v>90.851333333333329</v>
      </c>
      <c r="C13" s="327">
        <v>94.363500000000002</v>
      </c>
      <c r="D13" s="327">
        <v>92.607416666666666</v>
      </c>
      <c r="E13" s="327">
        <v>93.441166666666675</v>
      </c>
      <c r="F13" s="327">
        <v>102.82716666666666</v>
      </c>
      <c r="G13" s="328">
        <v>98.134166666666658</v>
      </c>
      <c r="I13" s="78"/>
      <c r="J13" s="78"/>
      <c r="K13" s="78"/>
    </row>
    <row r="14" spans="1:11" ht="12.75" customHeight="1">
      <c r="A14" s="329" t="s">
        <v>62</v>
      </c>
      <c r="B14" s="327">
        <v>100.47816666666667</v>
      </c>
      <c r="C14" s="327">
        <v>108.67233333333333</v>
      </c>
      <c r="D14" s="327">
        <v>104.57525</v>
      </c>
      <c r="E14" s="327">
        <v>107.89749999999999</v>
      </c>
      <c r="F14" s="327">
        <v>119.21116666666667</v>
      </c>
      <c r="G14" s="328">
        <v>113.55433333333333</v>
      </c>
      <c r="I14" s="78"/>
      <c r="J14" s="78"/>
      <c r="K14" s="78"/>
    </row>
    <row r="15" spans="1:11" ht="12.75" customHeight="1">
      <c r="A15" s="326" t="s">
        <v>83</v>
      </c>
      <c r="B15" s="327">
        <v>107.96249999999999</v>
      </c>
      <c r="C15" s="327">
        <v>114.33816666666665</v>
      </c>
      <c r="D15" s="327">
        <v>111.15033333333332</v>
      </c>
      <c r="E15" s="327">
        <v>111.31233333333334</v>
      </c>
      <c r="F15" s="327">
        <v>116.80483333333335</v>
      </c>
      <c r="G15" s="328">
        <v>114.05858333333335</v>
      </c>
      <c r="I15" s="78"/>
      <c r="J15" s="78"/>
      <c r="K15" s="78"/>
    </row>
    <row r="16" spans="1:11" ht="12.75" customHeight="1">
      <c r="A16" s="330"/>
      <c r="B16" s="327"/>
      <c r="C16" s="327"/>
      <c r="D16" s="327"/>
      <c r="E16" s="331"/>
      <c r="F16" s="331"/>
      <c r="G16" s="328"/>
      <c r="I16" s="78"/>
      <c r="J16" s="78"/>
    </row>
    <row r="17" spans="1:11" ht="12.75" customHeight="1">
      <c r="A17" s="332" t="s">
        <v>67</v>
      </c>
      <c r="B17" s="333">
        <v>97.816666666666649</v>
      </c>
      <c r="C17" s="333">
        <v>102.32816666666666</v>
      </c>
      <c r="D17" s="333">
        <v>100.07241666666665</v>
      </c>
      <c r="E17" s="333">
        <v>101.83392592592593</v>
      </c>
      <c r="F17" s="333">
        <v>107.00077777777778</v>
      </c>
      <c r="G17" s="334">
        <f>AVERAGE(E17:F17)</f>
        <v>104.41735185185186</v>
      </c>
      <c r="I17" s="78"/>
      <c r="J17" s="78"/>
      <c r="K17" s="78"/>
    </row>
    <row r="18" spans="1:11" ht="12.75" customHeight="1">
      <c r="A18" s="332"/>
      <c r="B18" s="333"/>
      <c r="C18" s="333"/>
      <c r="D18" s="327"/>
      <c r="E18" s="335"/>
      <c r="F18" s="335"/>
      <c r="G18" s="336"/>
      <c r="I18" s="78"/>
      <c r="J18" s="78"/>
    </row>
    <row r="19" spans="1:11" ht="12.75" customHeight="1">
      <c r="A19" s="337"/>
      <c r="B19" s="327"/>
      <c r="C19" s="327"/>
      <c r="D19" s="327"/>
      <c r="E19" s="331"/>
      <c r="F19" s="331"/>
      <c r="G19" s="336"/>
      <c r="I19" s="78"/>
      <c r="J19" s="78"/>
    </row>
    <row r="20" spans="1:11" ht="12.75" customHeight="1">
      <c r="A20" s="338" t="s">
        <v>68</v>
      </c>
      <c r="B20" s="333">
        <v>84.658333333333331</v>
      </c>
      <c r="C20" s="333">
        <v>101.629</v>
      </c>
      <c r="D20" s="333">
        <v>93.143666666666661</v>
      </c>
      <c r="E20" s="333">
        <v>97.216833333333341</v>
      </c>
      <c r="F20" s="333">
        <v>112.38033333333333</v>
      </c>
      <c r="G20" s="334">
        <v>104.8</v>
      </c>
      <c r="I20" s="78"/>
      <c r="J20" s="78"/>
      <c r="K20" s="78"/>
    </row>
    <row r="21" spans="1:11" ht="12.75" customHeight="1">
      <c r="A21" s="339"/>
      <c r="B21" s="333"/>
      <c r="C21" s="333"/>
      <c r="D21" s="327"/>
      <c r="E21" s="333"/>
      <c r="F21" s="333"/>
      <c r="G21" s="328"/>
      <c r="I21" s="78"/>
      <c r="J21" s="78"/>
    </row>
    <row r="22" spans="1:11" ht="12.75" customHeight="1" thickBot="1">
      <c r="A22" s="340" t="s">
        <v>69</v>
      </c>
      <c r="B22" s="341">
        <v>91.660666666666657</v>
      </c>
      <c r="C22" s="341">
        <v>100.80916666666666</v>
      </c>
      <c r="D22" s="341">
        <f>AVERAGE(B22:C22)</f>
        <v>96.234916666666663</v>
      </c>
      <c r="E22" s="341">
        <v>102.35566666666666</v>
      </c>
      <c r="F22" s="341">
        <v>103.61816666666668</v>
      </c>
      <c r="G22" s="342">
        <f>AVERAGE(E22:F22)</f>
        <v>102.98691666666667</v>
      </c>
      <c r="I22" s="78"/>
      <c r="J22" s="78"/>
    </row>
    <row r="23" spans="1:11" ht="12.75" customHeight="1">
      <c r="A23" s="163" t="s">
        <v>24</v>
      </c>
      <c r="B23" s="343"/>
      <c r="C23" s="343"/>
      <c r="D23" s="343"/>
      <c r="E23" s="343"/>
      <c r="F23" s="343"/>
      <c r="G23" s="343"/>
      <c r="I23" s="78"/>
      <c r="J23" s="78"/>
    </row>
    <row r="24" spans="1:11" ht="12.75" customHeight="1">
      <c r="A24" s="164" t="s">
        <v>65</v>
      </c>
      <c r="B24" s="344"/>
      <c r="C24" s="345"/>
      <c r="D24" s="346"/>
      <c r="E24" s="344"/>
      <c r="F24" s="344"/>
      <c r="G24" s="346"/>
      <c r="I24" s="78"/>
      <c r="J24" s="78"/>
    </row>
    <row r="25" spans="1:11" ht="14.4">
      <c r="A25" s="122"/>
      <c r="B25" s="114"/>
      <c r="C25" s="114"/>
      <c r="D25" s="114"/>
      <c r="E25" s="114"/>
      <c r="F25" s="114"/>
      <c r="G25" s="114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activeCell="C12" sqref="C12"/>
    </sheetView>
  </sheetViews>
  <sheetFormatPr baseColWidth="10" defaultColWidth="11.44140625" defaultRowHeight="13.2"/>
  <cols>
    <col min="1" max="1" width="50.33203125" style="6" customWidth="1"/>
    <col min="2" max="4" width="24.6640625" style="4" customWidth="1"/>
    <col min="5" max="7" width="14.6640625" style="4" customWidth="1"/>
    <col min="8" max="16384" width="11.44140625" style="6"/>
  </cols>
  <sheetData>
    <row r="1" spans="1:10" s="15" customFormat="1" ht="18" customHeight="1">
      <c r="A1" s="466" t="s">
        <v>216</v>
      </c>
      <c r="B1" s="466"/>
      <c r="C1" s="466"/>
      <c r="D1" s="466"/>
      <c r="E1" s="19"/>
      <c r="F1" s="19"/>
      <c r="G1" s="19"/>
    </row>
    <row r="2" spans="1:10" ht="12.75" customHeight="1">
      <c r="A2" s="319"/>
      <c r="B2" s="320"/>
      <c r="C2" s="320"/>
      <c r="D2" s="320"/>
      <c r="E2" s="5"/>
      <c r="F2" s="5"/>
      <c r="G2" s="5"/>
    </row>
    <row r="3" spans="1:10" ht="15" customHeight="1">
      <c r="A3" s="474" t="s">
        <v>246</v>
      </c>
      <c r="B3" s="474"/>
      <c r="C3" s="474"/>
      <c r="D3" s="474"/>
      <c r="E3" s="36"/>
      <c r="F3" s="36"/>
      <c r="G3" s="36"/>
      <c r="H3" s="36"/>
      <c r="I3" s="36"/>
      <c r="J3" s="9"/>
    </row>
    <row r="4" spans="1:10" s="3" customFormat="1" ht="15" customHeight="1">
      <c r="A4" s="474" t="s">
        <v>156</v>
      </c>
      <c r="B4" s="474"/>
      <c r="C4" s="474"/>
      <c r="D4" s="474"/>
      <c r="E4" s="16"/>
      <c r="F4" s="16"/>
      <c r="G4" s="16"/>
    </row>
    <row r="5" spans="1:10" ht="12.75" customHeight="1" thickBot="1">
      <c r="A5" s="143"/>
      <c r="B5" s="143"/>
      <c r="C5" s="143"/>
      <c r="D5" s="143"/>
      <c r="E5" s="16"/>
      <c r="F5" s="16"/>
      <c r="G5" s="31"/>
      <c r="H5" s="9"/>
      <c r="I5" s="9"/>
      <c r="J5" s="9"/>
    </row>
    <row r="6" spans="1:10" ht="25.5" customHeight="1">
      <c r="A6" s="489" t="s">
        <v>64</v>
      </c>
      <c r="B6" s="505" t="s">
        <v>282</v>
      </c>
      <c r="C6" s="505"/>
      <c r="D6" s="506"/>
      <c r="E6" s="6"/>
      <c r="F6" s="6"/>
      <c r="G6" s="6"/>
    </row>
    <row r="7" spans="1:10" ht="28.5" customHeight="1" thickBot="1">
      <c r="A7" s="490"/>
      <c r="B7" s="253" t="s">
        <v>21</v>
      </c>
      <c r="C7" s="321" t="s">
        <v>22</v>
      </c>
      <c r="D7" s="322" t="s">
        <v>23</v>
      </c>
      <c r="F7" s="6"/>
      <c r="G7" s="6"/>
    </row>
    <row r="8" spans="1:10" ht="25.2">
      <c r="A8" s="347" t="s">
        <v>77</v>
      </c>
      <c r="B8" s="324">
        <f>('6.7.1'!E7-'6.7.1'!B7)*100/'6.7.1'!B7</f>
        <v>1.5469471961262298</v>
      </c>
      <c r="C8" s="324">
        <f>('6.7.1'!F7-'6.7.1'!C7)*100/'6.7.1'!C7</f>
        <v>5.390511138871517</v>
      </c>
      <c r="D8" s="325">
        <f>('6.7.1'!G7-'6.7.1'!D7)*100/'6.7.1'!D7</f>
        <v>3.5139607789600138</v>
      </c>
      <c r="E8" s="6"/>
      <c r="F8" s="6"/>
      <c r="G8" s="6"/>
    </row>
    <row r="9" spans="1:10" ht="25.2">
      <c r="A9" s="326" t="s">
        <v>78</v>
      </c>
      <c r="B9" s="327">
        <f>('6.7.1'!E8-'6.7.1'!B8)*100/'6.7.1'!B8</f>
        <v>2.5855576939168361</v>
      </c>
      <c r="C9" s="327">
        <f>('6.7.1'!F8-'6.7.1'!C8)*100/'6.7.1'!C8</f>
        <v>6.5019480456073859</v>
      </c>
      <c r="D9" s="328">
        <f>('6.7.1'!G8-'6.7.1'!D8)*100/'6.7.1'!D8</f>
        <v>4.6110208650714251</v>
      </c>
      <c r="E9" s="6"/>
      <c r="F9" s="6"/>
      <c r="G9" s="6"/>
    </row>
    <row r="10" spans="1:10">
      <c r="A10" s="326" t="s">
        <v>79</v>
      </c>
      <c r="B10" s="327">
        <f>('6.7.1'!E9-'6.7.1'!B9)*100/'6.7.1'!B9</f>
        <v>-3.5772504500103368</v>
      </c>
      <c r="C10" s="327">
        <f>('6.7.1'!F9-'6.7.1'!C9)*100/'6.7.1'!C9</f>
        <v>0.93890295954868763</v>
      </c>
      <c r="D10" s="328">
        <f>('6.7.1'!G9-'6.7.1'!D9)*100/'6.7.1'!D9</f>
        <v>-1.1593120768116123</v>
      </c>
      <c r="E10" s="6"/>
      <c r="F10" s="6"/>
      <c r="G10" s="6"/>
    </row>
    <row r="11" spans="1:10">
      <c r="A11" s="326" t="s">
        <v>80</v>
      </c>
      <c r="B11" s="327">
        <f>('6.7.1'!E10-'6.7.1'!B10)*100/'6.7.1'!B10</f>
        <v>7.9000497909462295</v>
      </c>
      <c r="C11" s="327">
        <f>('6.7.1'!F10-'6.7.1'!C10)*100/'6.7.1'!C10</f>
        <v>-0.6416808531900825</v>
      </c>
      <c r="D11" s="328">
        <f>('6.7.1'!G10-'6.7.1'!D10)*100/'6.7.1'!D10</f>
        <v>3.6885313213966717</v>
      </c>
      <c r="E11" s="6"/>
      <c r="F11" s="6"/>
      <c r="G11" s="6"/>
    </row>
    <row r="12" spans="1:10" ht="18" customHeight="1">
      <c r="A12" s="326" t="s">
        <v>61</v>
      </c>
      <c r="B12" s="327">
        <f>('6.7.1'!E11-'6.7.1'!B11)*100/'6.7.1'!B11</f>
        <v>3.1519853318086737</v>
      </c>
      <c r="C12" s="327">
        <f>('6.7.1'!F11-'6.7.1'!C11)*100/'6.7.1'!C11</f>
        <v>2.3468984591070794</v>
      </c>
      <c r="D12" s="328">
        <f>('6.7.1'!G11-'6.7.1'!D11)*100/'6.7.1'!D11</f>
        <v>2.7628318899552662</v>
      </c>
      <c r="E12" s="6"/>
      <c r="F12" s="6"/>
      <c r="G12" s="6"/>
    </row>
    <row r="13" spans="1:10" ht="25.2">
      <c r="A13" s="326" t="s">
        <v>81</v>
      </c>
      <c r="B13" s="327">
        <f>('6.7.1'!E12-'6.7.1'!B12)*100/'6.7.1'!B12</f>
        <v>-0.54041836512065478</v>
      </c>
      <c r="C13" s="327">
        <f>('6.7.1'!F12-'6.7.1'!C12)*100/'6.7.1'!C12</f>
        <v>3.959442647017942</v>
      </c>
      <c r="D13" s="328">
        <f>('6.7.1'!G12-'6.7.1'!D12)*100/'6.7.1'!D12</f>
        <v>1.6637091039545702</v>
      </c>
      <c r="E13" s="6"/>
      <c r="F13" s="6"/>
      <c r="G13" s="6"/>
    </row>
    <row r="14" spans="1:10" ht="25.2">
      <c r="A14" s="326" t="s">
        <v>82</v>
      </c>
      <c r="B14" s="327">
        <f>('6.7.1'!E13-'6.7.1'!B13)*100/'6.7.1'!B13</f>
        <v>2.8506277655070322</v>
      </c>
      <c r="C14" s="327">
        <f>('6.7.1'!F13-'6.7.1'!C13)*100/'6.7.1'!C13</f>
        <v>8.9692165579558338</v>
      </c>
      <c r="D14" s="328">
        <f>('6.7.1'!G13-'6.7.1'!D13)*100/'6.7.1'!D13</f>
        <v>5.9679345336811496</v>
      </c>
      <c r="E14" s="6"/>
      <c r="F14" s="6"/>
      <c r="G14" s="6"/>
    </row>
    <row r="15" spans="1:10">
      <c r="A15" s="329" t="s">
        <v>62</v>
      </c>
      <c r="B15" s="327">
        <f>('6.7.1'!E14-'6.7.1'!B14)*100/'6.7.1'!B14</f>
        <v>7.3840253852827002</v>
      </c>
      <c r="C15" s="327">
        <f>('6.7.1'!F14-'6.7.1'!C14)*100/'6.7.1'!C14</f>
        <v>9.6978071695647881</v>
      </c>
      <c r="D15" s="328">
        <f>('6.7.1'!G14-'6.7.1'!D14)*100/'6.7.1'!D14</f>
        <v>8.5862413270189037</v>
      </c>
      <c r="E15" s="6"/>
      <c r="F15" s="6"/>
      <c r="G15" s="6"/>
    </row>
    <row r="16" spans="1:10">
      <c r="A16" s="326" t="s">
        <v>83</v>
      </c>
      <c r="B16" s="327">
        <f>('6.7.1'!E15-'6.7.1'!B15)*100/'6.7.1'!B15</f>
        <v>3.1027748832542326</v>
      </c>
      <c r="C16" s="327">
        <f>('6.7.1'!F15-'6.7.1'!C15)*100/'6.7.1'!C15</f>
        <v>2.1573432026926245</v>
      </c>
      <c r="D16" s="328">
        <f>('6.7.1'!G15-'6.7.1'!D15)*100/'6.7.1'!D15</f>
        <v>2.6165013750146415</v>
      </c>
      <c r="E16" s="6"/>
      <c r="F16" s="6"/>
      <c r="G16" s="6"/>
    </row>
    <row r="17" spans="1:9" ht="12.75" customHeight="1">
      <c r="A17" s="348"/>
      <c r="B17" s="327"/>
      <c r="C17" s="327"/>
      <c r="D17" s="328"/>
      <c r="E17" s="6"/>
      <c r="F17" s="6"/>
      <c r="G17" s="6"/>
    </row>
    <row r="18" spans="1:9" ht="12.75" customHeight="1">
      <c r="A18" s="332" t="s">
        <v>67</v>
      </c>
      <c r="B18" s="333">
        <f>('6.7.1'!E17-'6.7.1'!B17)*100/'6.7.1'!B17</f>
        <v>4.1069271691183618</v>
      </c>
      <c r="C18" s="333">
        <f>('6.7.1'!F17-'6.7.1'!C17)*100/'6.7.1'!C17</f>
        <v>4.5663000357781494</v>
      </c>
      <c r="D18" s="334">
        <f>('6.7.1'!G17-'6.7.1'!D17)*100/'6.7.1'!D17</f>
        <v>4.3417910048658506</v>
      </c>
      <c r="E18" s="6"/>
      <c r="F18" s="6"/>
      <c r="G18" s="6"/>
    </row>
    <row r="19" spans="1:9" ht="12.75" customHeight="1">
      <c r="A19" s="332"/>
      <c r="B19" s="327"/>
      <c r="C19" s="333"/>
      <c r="D19" s="328"/>
      <c r="E19" s="6"/>
      <c r="F19" s="6"/>
      <c r="G19" s="6"/>
    </row>
    <row r="20" spans="1:9" ht="12.75" customHeight="1">
      <c r="A20" s="337"/>
      <c r="B20" s="327"/>
      <c r="C20" s="327"/>
      <c r="D20" s="328"/>
      <c r="E20" s="6"/>
      <c r="F20" s="6"/>
      <c r="G20" s="6"/>
    </row>
    <row r="21" spans="1:9" ht="12.75" customHeight="1">
      <c r="A21" s="338" t="s">
        <v>68</v>
      </c>
      <c r="B21" s="333">
        <f>('6.7.1'!E20-'6.7.1'!B20)*100/'6.7.1'!B20</f>
        <v>14.834334088000798</v>
      </c>
      <c r="C21" s="333">
        <f>('6.7.1'!F20-'6.7.1'!C20)*100/'6.7.1'!C20</f>
        <v>10.579001400518868</v>
      </c>
      <c r="D21" s="334">
        <f>('6.7.1'!G20-'6.7.1'!D20)*100/'6.7.1'!D20</f>
        <v>12.514359537774983</v>
      </c>
      <c r="E21" s="6"/>
      <c r="F21" s="6"/>
      <c r="G21" s="6"/>
    </row>
    <row r="22" spans="1:9" ht="12.75" customHeight="1">
      <c r="A22" s="339"/>
      <c r="B22" s="327"/>
      <c r="C22" s="333"/>
      <c r="D22" s="328"/>
      <c r="E22" s="6"/>
      <c r="F22" s="6"/>
      <c r="G22" s="6"/>
    </row>
    <row r="23" spans="1:9" ht="12.75" customHeight="1" thickBot="1">
      <c r="A23" s="340" t="s">
        <v>69</v>
      </c>
      <c r="B23" s="341">
        <f>('6.7.1'!E22-'6.7.1'!B22)*100/'6.7.1'!B22</f>
        <v>11.668036453295134</v>
      </c>
      <c r="C23" s="341">
        <f>('6.7.1'!F22-'6.7.1'!C22)*100/'6.7.1'!C22</f>
        <v>2.7864529515338647</v>
      </c>
      <c r="D23" s="342">
        <f>('6.7.1'!G22-'6.7.1'!D22)*100/'6.7.1'!D22</f>
        <v>7.0161644378902768</v>
      </c>
      <c r="E23" s="6"/>
      <c r="F23" s="6"/>
      <c r="G23" s="6"/>
    </row>
    <row r="24" spans="1:9" ht="22.5" customHeight="1">
      <c r="A24" s="163" t="s">
        <v>24</v>
      </c>
      <c r="B24" s="343"/>
      <c r="C24" s="343"/>
      <c r="D24" s="343"/>
      <c r="E24" s="12"/>
      <c r="F24" s="12"/>
      <c r="G24" s="12"/>
    </row>
    <row r="25" spans="1:9" ht="12.75" customHeight="1">
      <c r="A25" s="164" t="s">
        <v>65</v>
      </c>
      <c r="B25" s="344"/>
      <c r="C25" s="346"/>
      <c r="D25" s="346"/>
      <c r="E25" s="1"/>
      <c r="F25" s="1"/>
      <c r="G25" s="13"/>
      <c r="I25" s="14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11">
    <pageSetUpPr fitToPage="1"/>
  </sheetPr>
  <dimension ref="A1:L31"/>
  <sheetViews>
    <sheetView showGridLines="0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/>
  <cols>
    <col min="1" max="1" width="75" style="6" customWidth="1"/>
    <col min="2" max="7" width="14.6640625" style="6" customWidth="1"/>
    <col min="8" max="8" width="8.44140625" style="6" customWidth="1"/>
    <col min="9" max="16384" width="11.44140625" style="6"/>
  </cols>
  <sheetData>
    <row r="1" spans="1:11" s="15" customFormat="1" ht="18" customHeight="1">
      <c r="A1" s="507" t="s">
        <v>216</v>
      </c>
      <c r="B1" s="507"/>
      <c r="C1" s="507"/>
      <c r="D1" s="507"/>
      <c r="E1" s="507"/>
      <c r="F1" s="507"/>
      <c r="G1" s="507"/>
    </row>
    <row r="2" spans="1:11" ht="12.75" customHeight="1">
      <c r="A2" s="349"/>
      <c r="B2" s="350"/>
      <c r="C2" s="350"/>
      <c r="D2" s="350"/>
      <c r="E2" s="350"/>
      <c r="F2" s="350"/>
      <c r="G2" s="350"/>
    </row>
    <row r="3" spans="1:11" ht="15" customHeight="1">
      <c r="A3" s="474" t="s">
        <v>247</v>
      </c>
      <c r="B3" s="474"/>
      <c r="C3" s="474"/>
      <c r="D3" s="474"/>
      <c r="E3" s="474"/>
      <c r="F3" s="474"/>
      <c r="G3" s="474"/>
      <c r="H3" s="36"/>
      <c r="I3" s="36"/>
      <c r="J3" s="9"/>
    </row>
    <row r="4" spans="1:11" ht="12.75" customHeight="1" thickBot="1">
      <c r="A4" s="143"/>
      <c r="B4" s="143"/>
      <c r="C4" s="143"/>
      <c r="D4" s="143"/>
      <c r="E4" s="143"/>
      <c r="F4" s="143"/>
      <c r="G4" s="222"/>
      <c r="H4" s="134"/>
      <c r="I4" s="9"/>
      <c r="J4" s="9"/>
    </row>
    <row r="5" spans="1:11" ht="27" customHeight="1">
      <c r="A5" s="489" t="s">
        <v>64</v>
      </c>
      <c r="B5" s="503">
        <v>2020</v>
      </c>
      <c r="C5" s="503"/>
      <c r="D5" s="503"/>
      <c r="E5" s="503">
        <v>2021</v>
      </c>
      <c r="F5" s="503"/>
      <c r="G5" s="504"/>
      <c r="H5" s="122"/>
    </row>
    <row r="6" spans="1:11" ht="29.25" customHeight="1" thickBot="1">
      <c r="A6" s="490"/>
      <c r="B6" s="253" t="s">
        <v>21</v>
      </c>
      <c r="C6" s="321" t="s">
        <v>22</v>
      </c>
      <c r="D6" s="321" t="s">
        <v>23</v>
      </c>
      <c r="E6" s="253" t="s">
        <v>21</v>
      </c>
      <c r="F6" s="321" t="s">
        <v>22</v>
      </c>
      <c r="G6" s="322" t="s">
        <v>23</v>
      </c>
      <c r="H6" s="135"/>
    </row>
    <row r="7" spans="1:11" ht="24" customHeight="1">
      <c r="A7" s="323" t="s">
        <v>77</v>
      </c>
      <c r="B7" s="324">
        <v>111.42900000000002</v>
      </c>
      <c r="C7" s="324">
        <v>108.37766666666668</v>
      </c>
      <c r="D7" s="324">
        <v>109.90333333333335</v>
      </c>
      <c r="E7" s="324">
        <v>109.99733333333332</v>
      </c>
      <c r="F7" s="324">
        <v>110.39999999999999</v>
      </c>
      <c r="G7" s="325">
        <v>110.19866666666665</v>
      </c>
      <c r="H7" s="135"/>
      <c r="I7" s="26"/>
      <c r="J7" s="26"/>
      <c r="K7" s="26"/>
    </row>
    <row r="8" spans="1:11" ht="12.75" customHeight="1">
      <c r="A8" s="355" t="s">
        <v>78</v>
      </c>
      <c r="B8" s="327">
        <v>107.47566666666667</v>
      </c>
      <c r="C8" s="327">
        <v>107.05516666666666</v>
      </c>
      <c r="D8" s="327">
        <v>107.26541666666667</v>
      </c>
      <c r="E8" s="327">
        <v>107.53250000000001</v>
      </c>
      <c r="F8" s="327">
        <v>109.55016666666666</v>
      </c>
      <c r="G8" s="328">
        <v>108.54133333333334</v>
      </c>
      <c r="H8" s="135"/>
      <c r="I8" s="26"/>
      <c r="J8" s="26"/>
      <c r="K8" s="26"/>
    </row>
    <row r="9" spans="1:11" ht="12.75" customHeight="1">
      <c r="A9" s="355" t="s">
        <v>79</v>
      </c>
      <c r="B9" s="327">
        <v>101.3605</v>
      </c>
      <c r="C9" s="327">
        <v>100.17183333333332</v>
      </c>
      <c r="D9" s="327">
        <v>100.76616666666666</v>
      </c>
      <c r="E9" s="327">
        <v>99.553333333333327</v>
      </c>
      <c r="F9" s="327">
        <v>102.24666666666667</v>
      </c>
      <c r="G9" s="328">
        <v>100.9</v>
      </c>
      <c r="H9" s="135"/>
      <c r="I9" s="26"/>
      <c r="J9" s="26"/>
      <c r="K9" s="26"/>
    </row>
    <row r="10" spans="1:11" ht="12.75" customHeight="1">
      <c r="A10" s="355" t="s">
        <v>80</v>
      </c>
      <c r="B10" s="327">
        <v>80.098666666666659</v>
      </c>
      <c r="C10" s="327">
        <v>84.41449999999999</v>
      </c>
      <c r="D10" s="327">
        <v>82.256583333333325</v>
      </c>
      <c r="E10" s="327">
        <v>105.895</v>
      </c>
      <c r="F10" s="327">
        <v>114.851</v>
      </c>
      <c r="G10" s="328">
        <v>110.37299999999999</v>
      </c>
      <c r="H10" s="135"/>
      <c r="I10" s="26"/>
      <c r="J10" s="26"/>
      <c r="K10" s="26"/>
    </row>
    <row r="11" spans="1:11" ht="12.75" customHeight="1">
      <c r="A11" s="355" t="s">
        <v>61</v>
      </c>
      <c r="B11" s="327">
        <v>100.77116666666666</v>
      </c>
      <c r="C11" s="327">
        <v>100.92566666666666</v>
      </c>
      <c r="D11" s="327">
        <v>100.84841666666665</v>
      </c>
      <c r="E11" s="327">
        <v>101.15116666666667</v>
      </c>
      <c r="F11" s="327">
        <v>101.879</v>
      </c>
      <c r="G11" s="328">
        <v>101.51508333333334</v>
      </c>
      <c r="H11" s="135"/>
      <c r="I11" s="26"/>
      <c r="J11" s="26"/>
      <c r="K11" s="26"/>
    </row>
    <row r="12" spans="1:11" ht="12.75" customHeight="1">
      <c r="A12" s="355" t="s">
        <v>81</v>
      </c>
      <c r="B12" s="327">
        <v>104.09116666666665</v>
      </c>
      <c r="C12" s="327">
        <v>104.38283333333334</v>
      </c>
      <c r="D12" s="327">
        <v>104.23699999999999</v>
      </c>
      <c r="E12" s="327">
        <v>109.98816666666666</v>
      </c>
      <c r="F12" s="327">
        <v>118.09850000000002</v>
      </c>
      <c r="G12" s="328">
        <v>114.04333333333334</v>
      </c>
      <c r="H12" s="135"/>
      <c r="I12" s="26"/>
      <c r="J12" s="26"/>
      <c r="K12" s="26"/>
    </row>
    <row r="13" spans="1:11" ht="12.75" customHeight="1">
      <c r="A13" s="355" t="s">
        <v>82</v>
      </c>
      <c r="B13" s="327">
        <v>103.47233333333332</v>
      </c>
      <c r="C13" s="327">
        <v>103.587</v>
      </c>
      <c r="D13" s="327">
        <v>103.52966666666666</v>
      </c>
      <c r="E13" s="327">
        <v>103.81950000000001</v>
      </c>
      <c r="F13" s="327">
        <v>105.627</v>
      </c>
      <c r="G13" s="328">
        <v>104.72325000000001</v>
      </c>
      <c r="H13" s="135"/>
      <c r="I13" s="26"/>
      <c r="J13" s="26"/>
      <c r="K13" s="26"/>
    </row>
    <row r="14" spans="1:11" ht="12.75" customHeight="1">
      <c r="A14" s="356" t="s">
        <v>62</v>
      </c>
      <c r="B14" s="327">
        <v>104.07899999999999</v>
      </c>
      <c r="C14" s="327">
        <v>105.21316666666667</v>
      </c>
      <c r="D14" s="327">
        <v>104.64608333333334</v>
      </c>
      <c r="E14" s="327">
        <v>106.82466666666669</v>
      </c>
      <c r="F14" s="327">
        <v>108.27699999999999</v>
      </c>
      <c r="G14" s="328">
        <v>107.55083333333334</v>
      </c>
      <c r="H14" s="135"/>
      <c r="I14" s="26"/>
      <c r="J14" s="26"/>
      <c r="K14" s="26"/>
    </row>
    <row r="15" spans="1:11" ht="12.75" customHeight="1">
      <c r="A15" s="355" t="s">
        <v>83</v>
      </c>
      <c r="B15" s="327">
        <v>100.53033333333333</v>
      </c>
      <c r="C15" s="327">
        <v>100.57783333333333</v>
      </c>
      <c r="D15" s="327">
        <v>100.55408333333332</v>
      </c>
      <c r="E15" s="327">
        <v>110.10066666666667</v>
      </c>
      <c r="F15" s="327">
        <v>117.45583333333333</v>
      </c>
      <c r="G15" s="328">
        <v>113.77825</v>
      </c>
      <c r="H15" s="135"/>
      <c r="I15" s="26"/>
      <c r="J15" s="26"/>
      <c r="K15" s="26"/>
    </row>
    <row r="16" spans="1:11" ht="12.75" customHeight="1">
      <c r="A16" s="348"/>
      <c r="B16" s="357"/>
      <c r="C16" s="327"/>
      <c r="D16" s="327"/>
      <c r="E16" s="331"/>
      <c r="F16" s="331"/>
      <c r="G16" s="336"/>
      <c r="H16" s="135"/>
      <c r="I16" s="26"/>
      <c r="J16" s="26"/>
      <c r="K16" s="26"/>
    </row>
    <row r="17" spans="1:12" ht="12.75" customHeight="1">
      <c r="A17" s="358" t="s">
        <v>67</v>
      </c>
      <c r="B17" s="333">
        <v>102.096</v>
      </c>
      <c r="C17" s="333">
        <v>102.02283333333334</v>
      </c>
      <c r="D17" s="333">
        <v>102.05941666666666</v>
      </c>
      <c r="E17" s="333">
        <v>106.0958148148148</v>
      </c>
      <c r="F17" s="333">
        <v>109.82057407407406</v>
      </c>
      <c r="G17" s="334">
        <v>107.95819444444443</v>
      </c>
      <c r="H17" s="135"/>
      <c r="I17" s="26"/>
      <c r="J17" s="26"/>
      <c r="K17" s="26"/>
    </row>
    <row r="18" spans="1:12" ht="12.75" customHeight="1">
      <c r="A18" s="358"/>
      <c r="B18" s="333"/>
      <c r="C18" s="333"/>
      <c r="D18" s="327"/>
      <c r="E18" s="335"/>
      <c r="F18" s="335"/>
      <c r="G18" s="336"/>
      <c r="H18" s="135"/>
      <c r="I18" s="26"/>
      <c r="J18" s="26"/>
      <c r="K18" s="26"/>
    </row>
    <row r="19" spans="1:12" ht="12.75" customHeight="1">
      <c r="A19" s="355" t="s">
        <v>84</v>
      </c>
      <c r="B19" s="327">
        <v>102.76866666666668</v>
      </c>
      <c r="C19" s="327">
        <v>103.16549999999999</v>
      </c>
      <c r="D19" s="327">
        <v>102.96708333333333</v>
      </c>
      <c r="E19" s="327">
        <v>103.22799999999999</v>
      </c>
      <c r="F19" s="327">
        <v>103.58550000000001</v>
      </c>
      <c r="G19" s="328">
        <v>103.40675</v>
      </c>
      <c r="H19" s="135"/>
      <c r="I19" s="26"/>
      <c r="J19" s="26"/>
      <c r="K19" s="26"/>
    </row>
    <row r="20" spans="1:12" ht="12.75" customHeight="1">
      <c r="A20" s="355" t="s">
        <v>63</v>
      </c>
      <c r="B20" s="327">
        <v>108.26483333333333</v>
      </c>
      <c r="C20" s="327">
        <v>107.66733333333333</v>
      </c>
      <c r="D20" s="327">
        <v>107.96608333333333</v>
      </c>
      <c r="E20" s="327">
        <v>106.35566666666666</v>
      </c>
      <c r="F20" s="327">
        <v>106.79716666666667</v>
      </c>
      <c r="G20" s="328">
        <v>106.57641666666666</v>
      </c>
      <c r="H20" s="135"/>
      <c r="I20" s="26"/>
      <c r="J20" s="26"/>
      <c r="K20" s="26"/>
      <c r="L20" s="92"/>
    </row>
    <row r="21" spans="1:12" ht="12.75" customHeight="1">
      <c r="A21" s="355" t="s">
        <v>86</v>
      </c>
      <c r="B21" s="327">
        <v>110.19366666666667</v>
      </c>
      <c r="C21" s="327">
        <v>110.49816666666668</v>
      </c>
      <c r="D21" s="327">
        <v>110.34591666666668</v>
      </c>
      <c r="E21" s="327">
        <v>112.72216666666667</v>
      </c>
      <c r="F21" s="327">
        <v>113.14133333333332</v>
      </c>
      <c r="G21" s="328">
        <v>112.93174999999999</v>
      </c>
      <c r="H21" s="135"/>
      <c r="I21" s="26"/>
      <c r="J21" s="26"/>
      <c r="K21" s="26"/>
      <c r="L21" s="92"/>
    </row>
    <row r="22" spans="1:12" ht="12.75" customHeight="1">
      <c r="A22" s="355" t="s">
        <v>157</v>
      </c>
      <c r="B22" s="327">
        <v>103.75933333333334</v>
      </c>
      <c r="C22" s="327">
        <v>103.6825</v>
      </c>
      <c r="D22" s="327">
        <v>103.72091666666668</v>
      </c>
      <c r="E22" s="327">
        <v>103.46283333333334</v>
      </c>
      <c r="F22" s="327">
        <v>103.23483333333333</v>
      </c>
      <c r="G22" s="328">
        <v>103.34883333333333</v>
      </c>
      <c r="H22" s="135"/>
      <c r="I22" s="26"/>
      <c r="J22" s="26"/>
      <c r="K22" s="26"/>
      <c r="L22" s="92"/>
    </row>
    <row r="23" spans="1:12" ht="12.75" customHeight="1">
      <c r="A23" s="348"/>
      <c r="B23" s="327"/>
      <c r="C23" s="327"/>
      <c r="D23" s="327"/>
      <c r="E23" s="331"/>
      <c r="F23" s="331"/>
      <c r="G23" s="336"/>
      <c r="H23" s="135"/>
      <c r="I23" s="26"/>
      <c r="J23" s="26"/>
      <c r="K23" s="26"/>
      <c r="L23" s="92"/>
    </row>
    <row r="24" spans="1:12" ht="12.75" customHeight="1">
      <c r="A24" s="359" t="s">
        <v>68</v>
      </c>
      <c r="B24" s="333">
        <v>106.53133333333334</v>
      </c>
      <c r="C24" s="333">
        <v>106.42150000000002</v>
      </c>
      <c r="D24" s="333">
        <v>106.47641666666668</v>
      </c>
      <c r="E24" s="333">
        <v>106.2235</v>
      </c>
      <c r="F24" s="333">
        <v>106.39533333333333</v>
      </c>
      <c r="G24" s="334">
        <f>AVERAGE(E24:F24)</f>
        <v>106.30941666666666</v>
      </c>
      <c r="H24" s="135"/>
      <c r="I24" s="26"/>
      <c r="J24" s="26"/>
      <c r="K24" s="26"/>
      <c r="L24" s="92"/>
    </row>
    <row r="25" spans="1:12" ht="12.75" customHeight="1">
      <c r="A25" s="360"/>
      <c r="B25" s="333"/>
      <c r="C25" s="333"/>
      <c r="D25" s="327"/>
      <c r="E25" s="335"/>
      <c r="F25" s="335"/>
      <c r="G25" s="336"/>
      <c r="H25" s="135"/>
      <c r="I25" s="26"/>
      <c r="J25" s="26"/>
      <c r="K25" s="26"/>
    </row>
    <row r="26" spans="1:12" ht="12.75" customHeight="1" thickBot="1">
      <c r="A26" s="361" t="s">
        <v>74</v>
      </c>
      <c r="B26" s="341">
        <v>98.835999999999999</v>
      </c>
      <c r="C26" s="341">
        <v>99.568499999999986</v>
      </c>
      <c r="D26" s="341">
        <v>99.202249999999992</v>
      </c>
      <c r="E26" s="341">
        <v>125.56116666666667</v>
      </c>
      <c r="F26" s="341">
        <v>107.15283333333333</v>
      </c>
      <c r="G26" s="342">
        <f>AVERAGE(E26:F26)</f>
        <v>116.357</v>
      </c>
      <c r="H26" s="135"/>
      <c r="I26" s="26"/>
      <c r="J26" s="26"/>
      <c r="K26" s="26"/>
    </row>
    <row r="27" spans="1:12" ht="12.75" customHeight="1">
      <c r="A27" s="163" t="s">
        <v>24</v>
      </c>
      <c r="B27" s="354"/>
      <c r="C27" s="354"/>
      <c r="D27" s="354"/>
      <c r="E27" s="354"/>
      <c r="F27" s="354"/>
      <c r="G27" s="354"/>
      <c r="H27" s="135"/>
    </row>
    <row r="28" spans="1:12" ht="12.75" customHeight="1">
      <c r="A28" s="351" t="s">
        <v>272</v>
      </c>
      <c r="B28" s="352"/>
      <c r="C28" s="352"/>
      <c r="D28" s="178"/>
      <c r="E28" s="353"/>
      <c r="F28" s="178"/>
      <c r="G28" s="352"/>
      <c r="H28" s="122"/>
    </row>
    <row r="29" spans="1:12" ht="12.75" customHeight="1">
      <c r="A29" s="164" t="s">
        <v>65</v>
      </c>
      <c r="B29" s="344"/>
      <c r="C29" s="344"/>
      <c r="D29" s="346"/>
      <c r="E29" s="344"/>
      <c r="F29" s="344"/>
      <c r="G29" s="346"/>
      <c r="H29" s="122"/>
      <c r="I29" s="14"/>
    </row>
    <row r="30" spans="1:12" ht="12.75" customHeight="1">
      <c r="A30" s="112"/>
      <c r="B30" s="120"/>
      <c r="C30" s="120"/>
      <c r="D30" s="121"/>
      <c r="E30" s="120"/>
      <c r="F30" s="120"/>
      <c r="G30" s="121"/>
      <c r="H30" s="122"/>
      <c r="I30" s="14"/>
    </row>
    <row r="31" spans="1:12" ht="14.4">
      <c r="A31" s="122"/>
      <c r="B31" s="122"/>
      <c r="C31" s="122"/>
      <c r="D31" s="122"/>
      <c r="E31" s="122"/>
      <c r="F31" s="122"/>
      <c r="G31" s="122"/>
      <c r="H31" s="122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6.1.1</vt:lpstr>
      <vt:lpstr>6.2.1</vt:lpstr>
      <vt:lpstr>6.3.1</vt:lpstr>
      <vt:lpstr>6.4.1</vt:lpstr>
      <vt:lpstr>6.5.1</vt:lpstr>
      <vt:lpstr>6.6</vt:lpstr>
      <vt:lpstr>6.7.1</vt:lpstr>
      <vt:lpstr>6.8.1</vt:lpstr>
      <vt:lpstr>6.9.1</vt:lpstr>
      <vt:lpstr>6.10.1</vt:lpstr>
      <vt:lpstr>6.11.1</vt:lpstr>
      <vt:lpstr>6.12.1</vt:lpstr>
      <vt:lpstr>6.13</vt:lpstr>
      <vt:lpstr>6.14</vt:lpstr>
      <vt:lpstr>6.15</vt:lpstr>
      <vt:lpstr>6.16</vt:lpstr>
      <vt:lpstr>'6.1.1'!Área_de_impresión</vt:lpstr>
      <vt:lpstr>'6.10.1'!Área_de_impresión</vt:lpstr>
      <vt:lpstr>'6.11.1'!Área_de_impresión</vt:lpstr>
      <vt:lpstr>'6.12.1'!Área_de_impresión</vt:lpstr>
      <vt:lpstr>'6.13'!Área_de_impresión</vt:lpstr>
      <vt:lpstr>'6.14'!Área_de_impresión</vt:lpstr>
      <vt:lpstr>'6.15'!Área_de_impresión</vt:lpstr>
      <vt:lpstr>'6.16'!Área_de_impresión</vt:lpstr>
      <vt:lpstr>'6.2.1'!Área_de_impresión</vt:lpstr>
      <vt:lpstr>'6.3.1'!Área_de_impresión</vt:lpstr>
      <vt:lpstr>'6.4.1'!Área_de_impresión</vt:lpstr>
      <vt:lpstr>'6.5.1'!Área_de_impresión</vt:lpstr>
      <vt:lpstr>'6.6'!Área_de_impresión</vt:lpstr>
      <vt:lpstr>'6.7.1'!Área_de_impresión</vt:lpstr>
      <vt:lpstr>'6.8.1'!Área_de_impresión</vt:lpstr>
      <vt:lpstr>'6.9.1'!Área_de_impresión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2020-09-16T09:48:08Z</cp:lastPrinted>
  <dcterms:created xsi:type="dcterms:W3CDTF">2001-06-19T15:32:58Z</dcterms:created>
  <dcterms:modified xsi:type="dcterms:W3CDTF">2022-04-05T13:54:34Z</dcterms:modified>
</cp:coreProperties>
</file>